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1412" windowHeight="4836" tabRatio="645" firstSheet="3" activeTab="8"/>
  </bookViews>
  <sheets>
    <sheet name="Form II" sheetId="5" r:id="rId1"/>
    <sheet name="Appendix I (A)" sheetId="12" r:id="rId2"/>
    <sheet name="Appendix I (B)" sheetId="25" r:id="rId3"/>
    <sheet name="Appendix-II" sheetId="8" r:id="rId4"/>
    <sheet name="Appendix III (A)" sheetId="9" r:id="rId5"/>
    <sheet name="Appendix III (B)" sheetId="27" r:id="rId6"/>
    <sheet name="Appendix IV A (i)" sheetId="19" r:id="rId7"/>
    <sheet name="Appendix IV A (ii)" sheetId="26" r:id="rId8"/>
    <sheet name="Appendix IV B" sheetId="23" r:id="rId9"/>
  </sheets>
  <definedNames>
    <definedName name="_xlnm.Print_Area" localSheetId="1">'Appendix I (A)'!$A$1:$P$29</definedName>
    <definedName name="_xlnm.Print_Area" localSheetId="2">'Appendix I (B)'!$A$1:$P$29</definedName>
    <definedName name="_xlnm.Print_Area" localSheetId="4">'Appendix III (A)'!$A$1:$I$32</definedName>
    <definedName name="_xlnm.Print_Area" localSheetId="5">'Appendix III (B)'!$A$1:$I$32</definedName>
    <definedName name="_xlnm.Print_Area" localSheetId="6">'Appendix IV A (i)'!$A$1:$Q$31</definedName>
    <definedName name="_xlnm.Print_Area" localSheetId="7">'Appendix IV A (ii)'!$A$1:$Q$29</definedName>
    <definedName name="_xlnm.Print_Area" localSheetId="8">'Appendix IV B'!$A$1:$L$31</definedName>
    <definedName name="_xlnm.Print_Area" localSheetId="3">'Appendix-II'!$A$1:$H$29</definedName>
    <definedName name="_xlnm.Print_Area" localSheetId="0">'Form II'!$A$1:$I$31</definedName>
  </definedNames>
  <calcPr calcId="125725"/>
</workbook>
</file>

<file path=xl/calcChain.xml><?xml version="1.0" encoding="utf-8"?>
<calcChain xmlns="http://schemas.openxmlformats.org/spreadsheetml/2006/main">
  <c r="F20" i="27"/>
  <c r="F19"/>
  <c r="F18"/>
  <c r="F17"/>
  <c r="F16"/>
  <c r="F15"/>
  <c r="F14"/>
  <c r="F13"/>
  <c r="F12"/>
  <c r="F11"/>
  <c r="K11" i="25"/>
  <c r="J15" i="26"/>
  <c r="H15"/>
  <c r="J14"/>
  <c r="H14"/>
  <c r="K14" s="1"/>
  <c r="L14" s="1"/>
  <c r="J13"/>
  <c r="H13"/>
  <c r="J12"/>
  <c r="H12"/>
  <c r="K12" s="1"/>
  <c r="M12" s="1"/>
  <c r="J11"/>
  <c r="K11" s="1"/>
  <c r="L11" s="1"/>
  <c r="H11"/>
  <c r="J15" i="19"/>
  <c r="H15"/>
  <c r="J14"/>
  <c r="H14"/>
  <c r="J13"/>
  <c r="H13"/>
  <c r="J12"/>
  <c r="H12"/>
  <c r="J11"/>
  <c r="H11"/>
  <c r="G11" i="25"/>
  <c r="J11" s="1"/>
  <c r="I11"/>
  <c r="G12"/>
  <c r="I12"/>
  <c r="J12" s="1"/>
  <c r="K12" s="1"/>
  <c r="G13"/>
  <c r="J13" s="1"/>
  <c r="I13"/>
  <c r="G14"/>
  <c r="J14" s="1"/>
  <c r="K14" s="1"/>
  <c r="I14"/>
  <c r="I10"/>
  <c r="G10"/>
  <c r="J10" s="1"/>
  <c r="K10" s="1"/>
  <c r="I11" i="12"/>
  <c r="I12"/>
  <c r="I13"/>
  <c r="J13" s="1"/>
  <c r="K13" s="1"/>
  <c r="I14"/>
  <c r="G11"/>
  <c r="G12"/>
  <c r="G13"/>
  <c r="G14"/>
  <c r="J14" s="1"/>
  <c r="G10"/>
  <c r="I10"/>
  <c r="F20" i="9"/>
  <c r="F12"/>
  <c r="F13"/>
  <c r="F14"/>
  <c r="F15"/>
  <c r="F16"/>
  <c r="F17"/>
  <c r="F18"/>
  <c r="F19"/>
  <c r="F11"/>
  <c r="M13" i="25" l="1"/>
  <c r="K13"/>
  <c r="L14" i="12"/>
  <c r="M14"/>
  <c r="K14"/>
  <c r="F21" i="27"/>
  <c r="J11" i="12"/>
  <c r="K11" s="1"/>
  <c r="K12" i="19"/>
  <c r="N12" s="1"/>
  <c r="K14"/>
  <c r="L14" s="1"/>
  <c r="L12" i="26"/>
  <c r="F21" i="9"/>
  <c r="J12" i="12"/>
  <c r="K12" s="1"/>
  <c r="K13" i="26"/>
  <c r="L13" s="1"/>
  <c r="K15"/>
  <c r="M13"/>
  <c r="M11"/>
  <c r="N11"/>
  <c r="M14"/>
  <c r="N14"/>
  <c r="N12"/>
  <c r="P12" s="1"/>
  <c r="K13" i="19"/>
  <c r="K15"/>
  <c r="K11"/>
  <c r="M11" s="1"/>
  <c r="M13"/>
  <c r="N15"/>
  <c r="N14"/>
  <c r="M11" i="25"/>
  <c r="O11" s="1"/>
  <c r="L11"/>
  <c r="M14"/>
  <c r="L14"/>
  <c r="O14"/>
  <c r="L12"/>
  <c r="M12"/>
  <c r="L13"/>
  <c r="M10"/>
  <c r="J16"/>
  <c r="O17" s="1"/>
  <c r="L10"/>
  <c r="L11" i="12"/>
  <c r="M11"/>
  <c r="M13"/>
  <c r="L13"/>
  <c r="J10"/>
  <c r="K10" s="1"/>
  <c r="N13" i="19" l="1"/>
  <c r="P13" s="1"/>
  <c r="L13"/>
  <c r="M15"/>
  <c r="L15"/>
  <c r="P15" s="1"/>
  <c r="N15" i="26"/>
  <c r="L15"/>
  <c r="L12" i="12"/>
  <c r="K17" i="26"/>
  <c r="P18" s="1"/>
  <c r="M12" i="12"/>
  <c r="O12" i="25"/>
  <c r="N11" i="19"/>
  <c r="L11"/>
  <c r="K17"/>
  <c r="P18" s="1"/>
  <c r="M12"/>
  <c r="L12"/>
  <c r="M14"/>
  <c r="P14" s="1"/>
  <c r="P14" i="26"/>
  <c r="M15"/>
  <c r="P11"/>
  <c r="N13"/>
  <c r="P13" s="1"/>
  <c r="O13" i="25"/>
  <c r="O10"/>
  <c r="L10" i="12"/>
  <c r="M10"/>
  <c r="O11"/>
  <c r="O12"/>
  <c r="O13"/>
  <c r="O14"/>
  <c r="J16"/>
  <c r="O17" s="1"/>
  <c r="P15" i="26" l="1"/>
  <c r="P17" s="1"/>
  <c r="P19" s="1"/>
  <c r="P12" i="19"/>
  <c r="O16" i="25"/>
  <c r="O18" s="1"/>
  <c r="P11" i="19"/>
  <c r="P17" s="1"/>
  <c r="P19" s="1"/>
  <c r="O10" i="12"/>
  <c r="O16" s="1"/>
  <c r="O18" s="1"/>
</calcChain>
</file>

<file path=xl/sharedStrings.xml><?xml version="1.0" encoding="utf-8"?>
<sst xmlns="http://schemas.openxmlformats.org/spreadsheetml/2006/main" count="264" uniqueCount="116">
  <si>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</si>
  <si>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</si>
  <si>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</si>
  <si>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</si>
  <si>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</si>
  <si>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</si>
  <si>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</si>
  <si>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</si>
  <si>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</si>
  <si>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>Signature of Head of  the Department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</si>
  <si>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</si>
  <si>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</si>
  <si>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</si>
  <si>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</si>
  <si>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</si>
  <si>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</si>
  <si>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DAILY WAGES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</si>
  <si>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</si>
  <si>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</si>
  <si>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</si>
  <si>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</si>
  <si>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</si>
  <si>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</si>
  <si>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</si>
  <si>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</si>
  <si>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</si>
  <si>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CONSOLIDATED ESTIMATE OF  EXPENDITURE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</si>
  <si>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</si>
  <si>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</si>
  <si>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</si>
  <si>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</si>
  <si>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</si>
  <si>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>2015-16</t>
  </si>
  <si>
    <t xml:space="preserve"> Signature of Drawing and Disbursing Officer</t>
  </si>
  <si>
    <t>( Figures in Rupees)</t>
  </si>
  <si>
    <t>EMPLOYEE Code No.</t>
  </si>
  <si>
    <t>EMPLOYEE CODE NO.</t>
  </si>
  <si>
    <t>Page no. 3</t>
  </si>
  <si>
    <t>Page no. 6</t>
  </si>
  <si>
    <t>2016-17</t>
  </si>
  <si>
    <t>(Rs. in Thousand)</t>
  </si>
  <si>
    <t>2018-19
(B.E.)</t>
  </si>
  <si>
    <t xml:space="preserve">         (Figures in Rupees)</t>
  </si>
  <si>
    <t>Signature of DDO</t>
  </si>
  <si>
    <t>Signature of RCO</t>
  </si>
  <si>
    <t>2017-18</t>
  </si>
  <si>
    <t>2018-19
(R.E.)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</si>
  <si>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</si>
  <si>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Signature of HOD/HOO</t>
  </si>
  <si>
    <t>ESTIMATED AMOUNT OF LEAVE ENCASHMENT for the financial year 2019-20</t>
  </si>
  <si>
    <t>TOTAL PER ANNUM for the financial year 2019-20
(365 x Col. 5)</t>
  </si>
  <si>
    <t>Scheme 1</t>
  </si>
  <si>
    <t>Scheme 2</t>
  </si>
  <si>
    <t>APPENDIX -IV B</t>
  </si>
  <si>
    <t>CONSOLIDATED PAY</t>
  </si>
  <si>
    <t>TOTAL Col (6*12)</t>
  </si>
  <si>
    <t>OTHER ALLOWANCES PER ANNUM $$</t>
  </si>
  <si>
    <t>$$ Please attach relevant notification.</t>
  </si>
  <si>
    <t xml:space="preserve">NPA IF ANY  $ </t>
  </si>
  <si>
    <t>Signature of D&amp;DO</t>
  </si>
  <si>
    <t>Signature of Head of the Department/HOD</t>
  </si>
  <si>
    <t>Other Allowance $</t>
  </si>
  <si>
    <t>Total (6+7)</t>
  </si>
  <si>
    <t>$ To be supported by relevant notification/government approval</t>
  </si>
  <si>
    <t>CATEGARY OF EMPLOYEE (i.e WORKCHARGED/ADHOC/CO-TERMINUS)</t>
  </si>
  <si>
    <t xml:space="preserve">                                                                                                                                                       (Figures in Rupee)</t>
  </si>
  <si>
    <t>2019-20 (B.E.)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</si>
  <si>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</si>
  <si>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</si>
  <si>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(This Form to be submitted to the Office of Director, Pension, FRED)</t>
  </si>
  <si>
    <t>(Figures in Rupees)</t>
  </si>
  <si>
    <t>TO BE SUMBITTED TO THE OFFICE OF THE  DIRECTOR, PGIPF, FRED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</si>
  <si>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</si>
  <si>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</si>
  <si>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</si>
  <si>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CATEGARY OF EMPLOYEE i.e WORKCHARGED/ ADHOC/  
CO-TERMINUS</t>
  </si>
  <si>
    <t>TOTAL PER YEAR
(7+8+9)</t>
  </si>
  <si>
    <t>Page no. 7</t>
  </si>
  <si>
    <t>GPF/
CPF No.</t>
  </si>
  <si>
    <t>PAY IN THE PAY MATRIX AS ON 1.4.2019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</si>
  <si>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</si>
  <si>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</si>
  <si>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</si>
  <si>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</si>
  <si>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</si>
  <si>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</si>
  <si>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(5+6) x 10 MONTHS</t>
  </si>
  <si>
    <t>TOTAL (6+8) x 8 MONTHS</t>
  </si>
  <si>
    <t>PAY IN THE PAY MATRIX after INCREMENT AS ON 01/01/2020</t>
  </si>
  <si>
    <t>TOTAL (6+8) x 2 MONTHS</t>
  </si>
  <si>
    <t>PAY IN THE PAY MATRIX after Increment AS ON 01/07/2019</t>
  </si>
  <si>
    <t>H.R.A. @ 12% (on col 10)
 (-) NPA</t>
  </si>
  <si>
    <t>Plus 15 % (on total of col 10)</t>
  </si>
  <si>
    <t>APPENDIX - I (A)</t>
  </si>
  <si>
    <t>APPENDIX - I (B)</t>
  </si>
  <si>
    <t>H.R.A. @ 12% (on col 10) 
(-) NPA</t>
  </si>
  <si>
    <t>PAY IN THE PAY MATRIX+DA+ SBCA+HRA                  $</t>
  </si>
  <si>
    <t>APPENDIX -IV A (i)</t>
  </si>
  <si>
    <t>APPENDIX -IV A (ii)</t>
  </si>
  <si>
    <t>TOTAL PER YEAR 
(col 10+11+12+13+14)</t>
  </si>
  <si>
    <r>
      <t>NOMINAL ROLL OF REGULAR EMPLOYEES ONLY (</t>
    </r>
    <r>
      <rPr>
        <b/>
        <i/>
        <u/>
        <sz val="11"/>
        <rFont val="Times New Roman"/>
        <family val="1"/>
      </rPr>
      <t>whose increment day falls on 1st JULY,2019</t>
    </r>
    <r>
      <rPr>
        <b/>
        <sz val="11"/>
        <rFont val="Times New Roman"/>
        <family val="1"/>
      </rPr>
      <t>)</t>
    </r>
  </si>
  <si>
    <r>
      <t>NOMINAL ROLL OF REGULAR EMPLOYEES ONLY (</t>
    </r>
    <r>
      <rPr>
        <b/>
        <i/>
        <u/>
        <sz val="11"/>
        <rFont val="Times New Roman"/>
        <family val="1"/>
      </rPr>
      <t>whose increment day falls on 1st JANUARY, 2020)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</si>
  <si>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TIME SCALE OF PAY (whose increment day falls on 1st JULY, 2019)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</si>
  <si>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TIME SCALE OF PAY (whose increment day falls on 1st JANUARY, 2020)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</si>
  <si>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t>Page no.1</t>
  </si>
  <si>
    <t>Page no. 2</t>
  </si>
  <si>
    <t>Page no.4</t>
  </si>
  <si>
    <t>Page no. 5</t>
  </si>
  <si>
    <t>Page no. 8</t>
  </si>
  <si>
    <t>D.A.        @15%   (on Col 10)</t>
  </si>
  <si>
    <r>
      <t>DETAILS OF MUSTER ROLL EMPLOYEES</t>
    </r>
    <r>
      <rPr>
        <b/>
        <i/>
        <sz val="11"/>
        <rFont val="Times New Roman"/>
        <family val="1"/>
      </rPr>
      <t xml:space="preserve"> (appointments under One Family One Job)</t>
    </r>
  </si>
  <si>
    <r>
      <t xml:space="preserve">DETAILS OF MUSTER ROLL EMPLOYEES </t>
    </r>
    <r>
      <rPr>
        <b/>
        <i/>
        <sz val="11"/>
        <rFont val="Times New Roman"/>
        <family val="1"/>
      </rPr>
      <t>(appointments other than One Family One Job)</t>
    </r>
  </si>
  <si>
    <t>Page no. 9</t>
  </si>
  <si>
    <t xml:space="preserve">                                      </t>
  </si>
  <si>
    <t>APPENDIX -III(A)</t>
  </si>
  <si>
    <t>APPENDIX -III(B)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</si>
</sst>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141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/>
    <xf numFmtId="1" fontId="4" fillId="0" borderId="10" xfId="0" applyNumberFormat="1" applyFont="1" applyBorder="1" applyAlignment="1"/>
    <xf numFmtId="1" fontId="4" fillId="0" borderId="0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5" fillId="0" borderId="0" xfId="0" applyFont="1" applyBorder="1" applyAlignment="1"/>
    <xf numFmtId="0" fontId="3" fillId="0" borderId="10" xfId="0" applyFont="1" applyFill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7" fillId="0" borderId="10" xfId="42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 applyBorder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0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Alignment="1">
      <alignment vertical="top"/>
    </xf>
    <xf numFmtId="0" fontId="25" fillId="0" borderId="17" xfId="0" applyFont="1" applyBorder="1" applyAlignment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 applyBorder="1"/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0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 vertical="top" wrapText="1"/>
    </xf>
    <xf numFmtId="0" fontId="25" fillId="0" borderId="17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0" borderId="0" xfId="0" applyFont="1" applyBorder="1" applyAlignment="1"/>
    <xf numFmtId="1" fontId="5" fillId="0" borderId="0" xfId="0" applyNumberFormat="1" applyFont="1" applyBorder="1" applyAlignment="1">
      <alignment horizontal="right"/>
    </xf>
    <xf numFmtId="1" fontId="3" fillId="0" borderId="1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/>
    <xf numFmtId="0" fontId="4" fillId="0" borderId="17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25" fillId="0" borderId="0" xfId="0" applyFont="1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85" zoomScaleNormal="85" workbookViewId="0">
      <selection activeCell="I31" sqref="I31"/>
    </sheetView>
  </sheetViews>
  <sheetFormatPr defaultColWidth="9.109375" defaultRowHeight="13.8"/>
  <cols>
    <col min="1" max="1" width="36.33203125" style="61" customWidth="1"/>
    <col min="2" max="2" width="11.44140625" style="61" customWidth="1"/>
    <col min="3" max="3" width="11.5546875" style="61" customWidth="1"/>
    <col min="4" max="4" width="10.5546875" style="61" customWidth="1"/>
    <col min="5" max="5" width="9.88671875" style="61" customWidth="1"/>
    <col min="6" max="6" width="9.6640625" style="61" customWidth="1"/>
    <col min="7" max="7" width="10.109375" style="61" customWidth="1"/>
    <col min="8" max="8" width="10.44140625" style="61" customWidth="1"/>
    <col min="9" max="9" width="25.44140625" style="61" customWidth="1"/>
    <col min="10" max="13" width="16.88671875" style="61" customWidth="1"/>
    <col min="14" max="16384" width="9.109375" style="61"/>
  </cols>
  <sheetData>
    <row r="1" spans="1:23">
      <c r="A1" s="110" t="s">
        <v>3</v>
      </c>
      <c r="B1" s="110"/>
      <c r="C1" s="110"/>
      <c r="D1" s="110"/>
      <c r="E1" s="110"/>
      <c r="F1" s="110"/>
      <c r="G1" s="110"/>
      <c r="H1" s="110"/>
      <c r="I1" s="110"/>
    </row>
    <row r="2" spans="1:23">
      <c r="A2" s="58"/>
      <c r="B2" s="58"/>
      <c r="C2" s="58"/>
      <c r="D2" s="58"/>
      <c r="E2" s="58"/>
      <c r="F2" s="58"/>
      <c r="G2" s="58"/>
      <c r="H2" s="58"/>
      <c r="I2" s="5" t="s">
        <v>23</v>
      </c>
    </row>
    <row r="3" spans="1:23">
      <c r="A3" s="119" t="s">
        <v>26</v>
      </c>
      <c r="B3" s="119"/>
      <c r="C3" s="119"/>
      <c r="D3" s="119"/>
      <c r="E3" s="119"/>
      <c r="F3" s="119"/>
      <c r="G3" s="119"/>
      <c r="H3" s="119"/>
      <c r="I3" s="119"/>
    </row>
    <row r="4" spans="1:23">
      <c r="A4" s="5"/>
    </row>
    <row r="5" spans="1:23">
      <c r="A5" s="111" t="s">
        <v>0</v>
      </c>
      <c r="B5" s="112"/>
      <c r="C5" s="112"/>
      <c r="D5" s="112"/>
      <c r="E5" s="112"/>
      <c r="F5" s="112"/>
      <c r="I5" s="68"/>
    </row>
    <row r="6" spans="1:23">
      <c r="A6" s="118" t="s">
        <v>40</v>
      </c>
      <c r="B6" s="118"/>
      <c r="C6" s="118"/>
      <c r="D6" s="118"/>
      <c r="E6" s="118"/>
      <c r="F6" s="118"/>
      <c r="G6" s="118"/>
      <c r="H6" s="118"/>
      <c r="I6" s="118"/>
    </row>
    <row r="7" spans="1:23" ht="15" customHeight="1">
      <c r="A7" s="113" t="s">
        <v>47</v>
      </c>
      <c r="B7" s="120" t="s">
        <v>19</v>
      </c>
      <c r="C7" s="120"/>
      <c r="D7" s="120"/>
      <c r="E7" s="123" t="s">
        <v>24</v>
      </c>
      <c r="F7" s="125"/>
      <c r="G7" s="125"/>
      <c r="H7" s="124"/>
      <c r="I7" s="116" t="s">
        <v>12</v>
      </c>
    </row>
    <row r="8" spans="1:23" ht="15" customHeight="1">
      <c r="A8" s="114"/>
      <c r="B8" s="121" t="s">
        <v>32</v>
      </c>
      <c r="C8" s="121" t="s">
        <v>39</v>
      </c>
      <c r="D8" s="121" t="s">
        <v>45</v>
      </c>
      <c r="E8" s="116" t="s">
        <v>41</v>
      </c>
      <c r="F8" s="116" t="s">
        <v>46</v>
      </c>
      <c r="G8" s="123" t="s">
        <v>66</v>
      </c>
      <c r="H8" s="124"/>
      <c r="I8" s="116"/>
    </row>
    <row r="9" spans="1:23" ht="71.25" customHeight="1">
      <c r="A9" s="115"/>
      <c r="B9" s="122"/>
      <c r="C9" s="122"/>
      <c r="D9" s="122"/>
      <c r="E9" s="116"/>
      <c r="F9" s="116"/>
      <c r="G9" s="64" t="s">
        <v>51</v>
      </c>
      <c r="H9" s="63" t="s">
        <v>52</v>
      </c>
      <c r="I9" s="117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3" s="37" customFormat="1" ht="14.4">
      <c r="A10" s="38">
        <v>1</v>
      </c>
      <c r="B10" s="38">
        <v>2</v>
      </c>
      <c r="C10" s="38">
        <v>3</v>
      </c>
      <c r="D10" s="38">
        <v>4</v>
      </c>
      <c r="E10" s="38">
        <v>5</v>
      </c>
      <c r="F10" s="38">
        <v>6</v>
      </c>
      <c r="G10" s="38">
        <v>8</v>
      </c>
      <c r="H10" s="38">
        <v>9</v>
      </c>
      <c r="I10" s="38">
        <v>10</v>
      </c>
    </row>
    <row r="11" spans="1:23">
      <c r="A11" s="2"/>
      <c r="B11" s="2"/>
      <c r="C11" s="2"/>
      <c r="D11" s="2"/>
      <c r="E11" s="2"/>
      <c r="F11" s="2"/>
      <c r="G11" s="2"/>
      <c r="H11" s="2"/>
      <c r="I11" s="2"/>
    </row>
    <row r="12" spans="1:23">
      <c r="A12" s="2"/>
      <c r="B12" s="2"/>
      <c r="C12" s="2"/>
      <c r="D12" s="2"/>
      <c r="E12" s="2"/>
      <c r="F12" s="2"/>
      <c r="G12" s="2"/>
      <c r="H12" s="2"/>
      <c r="I12" s="2"/>
    </row>
    <row r="13" spans="1:23">
      <c r="A13" s="2"/>
      <c r="B13" s="2"/>
      <c r="C13" s="2"/>
      <c r="D13" s="2"/>
      <c r="E13" s="2"/>
      <c r="F13" s="2"/>
      <c r="G13" s="2"/>
      <c r="H13" s="2"/>
      <c r="I13" s="2"/>
    </row>
    <row r="14" spans="1:23">
      <c r="A14" s="2"/>
      <c r="B14" s="2"/>
      <c r="C14" s="2"/>
      <c r="D14" s="2"/>
      <c r="E14" s="2"/>
      <c r="F14" s="2"/>
      <c r="G14" s="2"/>
      <c r="H14" s="2"/>
      <c r="I14" s="2"/>
    </row>
    <row r="15" spans="1:23">
      <c r="A15" s="2"/>
      <c r="B15" s="2"/>
      <c r="C15" s="2"/>
      <c r="D15" s="2"/>
      <c r="E15" s="2"/>
      <c r="F15" s="2"/>
      <c r="G15" s="2"/>
      <c r="H15" s="2"/>
      <c r="I15" s="2"/>
    </row>
    <row r="16" spans="1:23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3" t="s">
        <v>25</v>
      </c>
      <c r="B21" s="2"/>
      <c r="C21" s="2"/>
      <c r="D21" s="2"/>
      <c r="E21" s="2"/>
      <c r="F21" s="2"/>
      <c r="G21" s="1"/>
      <c r="H21" s="1"/>
      <c r="I21" s="1"/>
    </row>
    <row r="22" spans="1:9" s="37" customFormat="1" ht="16.2">
      <c r="A22" s="39" t="s">
        <v>1</v>
      </c>
    </row>
    <row r="23" spans="1:9">
      <c r="A23" s="11"/>
    </row>
    <row r="24" spans="1:9" ht="15.6">
      <c r="A24" s="26"/>
    </row>
    <row r="26" spans="1:9">
      <c r="A26" s="6"/>
    </row>
    <row r="27" spans="1:9">
      <c r="A27" s="6"/>
    </row>
    <row r="28" spans="1:9">
      <c r="A28" s="60" t="s">
        <v>43</v>
      </c>
      <c r="B28" s="59"/>
      <c r="C28" s="60" t="s">
        <v>44</v>
      </c>
      <c r="I28" s="68" t="s">
        <v>48</v>
      </c>
    </row>
    <row r="29" spans="1:9">
      <c r="B29" s="59"/>
      <c r="C29" s="59"/>
      <c r="D29" s="59"/>
      <c r="E29" s="59"/>
      <c r="F29" s="59"/>
      <c r="G29" s="59"/>
      <c r="H29" s="59"/>
      <c r="I29" s="59"/>
    </row>
    <row r="31" spans="1:9">
      <c r="I31" s="49" t="s">
        <v>104</v>
      </c>
    </row>
    <row r="33" ht="21" customHeight="1"/>
    <row r="34" ht="16.95" customHeight="1"/>
  </sheetData>
  <mergeCells count="14">
    <mergeCell ref="A1:I1"/>
    <mergeCell ref="A5:F5"/>
    <mergeCell ref="A7:A9"/>
    <mergeCell ref="I7:I9"/>
    <mergeCell ref="A6:I6"/>
    <mergeCell ref="A3:I3"/>
    <mergeCell ref="B7:D7"/>
    <mergeCell ref="E8:E9"/>
    <mergeCell ref="F8:F9"/>
    <mergeCell ref="C8:C9"/>
    <mergeCell ref="B8:B9"/>
    <mergeCell ref="D8:D9"/>
    <mergeCell ref="G8:H8"/>
    <mergeCell ref="E7:H7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S29"/>
  <sheetViews>
    <sheetView view="pageBreakPreview" zoomScale="85" zoomScaleNormal="70" workbookViewId="0">
      <selection activeCell="O15" sqref="O15"/>
    </sheetView>
  </sheetViews>
  <sheetFormatPr defaultColWidth="9.109375" defaultRowHeight="13.8"/>
  <cols>
    <col min="1" max="1" width="4.6640625" style="61" customWidth="1"/>
    <col min="2" max="2" width="11.44140625" style="61" customWidth="1"/>
    <col min="3" max="3" width="8.109375" style="61" customWidth="1"/>
    <col min="4" max="4" width="7.33203125" style="61" customWidth="1"/>
    <col min="5" max="5" width="9.109375" style="61" customWidth="1"/>
    <col min="6" max="6" width="6.6640625" style="61" customWidth="1"/>
    <col min="7" max="7" width="10" style="61" customWidth="1"/>
    <col min="8" max="8" width="10.5546875" style="61" customWidth="1"/>
    <col min="9" max="9" width="11.33203125" style="61" customWidth="1"/>
    <col min="10" max="10" width="8" style="61" customWidth="1"/>
    <col min="11" max="11" width="8.33203125" style="61" customWidth="1"/>
    <col min="12" max="12" width="8" style="61" customWidth="1"/>
    <col min="13" max="13" width="9" style="61" customWidth="1"/>
    <col min="14" max="14" width="8.88671875" style="61" customWidth="1"/>
    <col min="15" max="15" width="9.5546875" style="61" customWidth="1"/>
    <col min="16" max="16" width="11.5546875" style="61" customWidth="1"/>
    <col min="17" max="16384" width="9.109375" style="61"/>
  </cols>
  <sheetData>
    <row r="1" spans="1:16">
      <c r="A1" s="110" t="s">
        <v>93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6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O2" s="5" t="s">
        <v>23</v>
      </c>
    </row>
    <row r="3" spans="1:16" ht="14.4">
      <c r="A3" s="110" t="s">
        <v>100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6">
      <c r="A5" s="126" t="s">
        <v>10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6" ht="14.4">
      <c r="A6" s="60" t="s">
        <v>67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P6" s="68"/>
    </row>
    <row r="7" spans="1:16" ht="15" customHeight="1">
      <c r="A7" s="132" t="s">
        <v>42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6" ht="97.95" customHeight="1">
      <c r="A8" s="80" t="s">
        <v>8</v>
      </c>
      <c r="B8" s="80" t="s">
        <v>21</v>
      </c>
      <c r="C8" s="80" t="s">
        <v>20</v>
      </c>
      <c r="D8" s="80" t="s">
        <v>78</v>
      </c>
      <c r="E8" s="81" t="s">
        <v>79</v>
      </c>
      <c r="F8" s="80" t="s">
        <v>58</v>
      </c>
      <c r="G8" s="80" t="s">
        <v>82</v>
      </c>
      <c r="H8" s="81" t="s">
        <v>90</v>
      </c>
      <c r="I8" s="91" t="s">
        <v>87</v>
      </c>
      <c r="J8" s="80" t="s">
        <v>83</v>
      </c>
      <c r="K8" s="99" t="s">
        <v>109</v>
      </c>
      <c r="L8" s="80" t="s">
        <v>84</v>
      </c>
      <c r="M8" s="99" t="s">
        <v>91</v>
      </c>
      <c r="N8" s="80" t="s">
        <v>27</v>
      </c>
      <c r="O8" s="91" t="s">
        <v>85</v>
      </c>
      <c r="P8" s="80" t="s">
        <v>68</v>
      </c>
    </row>
    <row r="9" spans="1:16" s="37" customFormat="1" ht="14.4">
      <c r="A9" s="38">
        <v>1</v>
      </c>
      <c r="B9" s="38">
        <v>2</v>
      </c>
      <c r="C9" s="38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</row>
    <row r="10" spans="1:16">
      <c r="A10" s="67">
        <v>1</v>
      </c>
      <c r="B10" s="71"/>
      <c r="C10" s="72"/>
      <c r="D10" s="8"/>
      <c r="E10" s="70"/>
      <c r="F10" s="70"/>
      <c r="G10" s="70">
        <f>(F10+E10)*4</f>
        <v>0</v>
      </c>
      <c r="H10" s="73"/>
      <c r="I10" s="73">
        <f>(F10+H10)*8</f>
        <v>0</v>
      </c>
      <c r="J10" s="73">
        <f>G10+I10</f>
        <v>0</v>
      </c>
      <c r="K10" s="73">
        <f>J10*15%</f>
        <v>0</v>
      </c>
      <c r="L10" s="73">
        <f>J10*8%</f>
        <v>0</v>
      </c>
      <c r="M10" s="36">
        <f>IF(ROUND((J10-(F10*12))*12%,0)&lt;42000,42000,ROUND((J10-(F10*12))*12%,0))</f>
        <v>42000</v>
      </c>
      <c r="N10" s="73"/>
      <c r="O10" s="73">
        <f>J10+K10+L10+M10+N10</f>
        <v>42000</v>
      </c>
      <c r="P10" s="31"/>
    </row>
    <row r="11" spans="1:16">
      <c r="A11" s="67">
        <v>2</v>
      </c>
      <c r="B11" s="71"/>
      <c r="C11" s="72"/>
      <c r="D11" s="8"/>
      <c r="E11" s="70"/>
      <c r="F11" s="70"/>
      <c r="G11" s="70">
        <f t="shared" ref="G11:G14" si="0">(F11+E11)*4</f>
        <v>0</v>
      </c>
      <c r="H11" s="73"/>
      <c r="I11" s="73">
        <f t="shared" ref="I11:I14" si="1">(F11+H11)*8</f>
        <v>0</v>
      </c>
      <c r="J11" s="73">
        <f t="shared" ref="J11:J14" si="2">G11+I11</f>
        <v>0</v>
      </c>
      <c r="K11" s="73">
        <f t="shared" ref="K11:K14" si="3">J11*15%</f>
        <v>0</v>
      </c>
      <c r="L11" s="73">
        <f t="shared" ref="L11:L14" si="4">J11*8%</f>
        <v>0</v>
      </c>
      <c r="M11" s="36">
        <f t="shared" ref="M11:M13" si="5">IF(ROUND((J11-(F11*12))*12%,0)&lt;42000,42000,ROUND((J11-(F11*12))*12%,0))</f>
        <v>42000</v>
      </c>
      <c r="N11" s="73"/>
      <c r="O11" s="73">
        <f t="shared" ref="O11:O14" si="6">J11+K11+L11+M11+N11</f>
        <v>42000</v>
      </c>
      <c r="P11" s="31"/>
    </row>
    <row r="12" spans="1:16">
      <c r="A12" s="67">
        <v>3</v>
      </c>
      <c r="B12" s="71"/>
      <c r="C12" s="72"/>
      <c r="D12" s="8"/>
      <c r="E12" s="70"/>
      <c r="F12" s="70"/>
      <c r="G12" s="70">
        <f t="shared" si="0"/>
        <v>0</v>
      </c>
      <c r="H12" s="73"/>
      <c r="I12" s="73">
        <f t="shared" si="1"/>
        <v>0</v>
      </c>
      <c r="J12" s="73">
        <f t="shared" si="2"/>
        <v>0</v>
      </c>
      <c r="K12" s="73">
        <f t="shared" si="3"/>
        <v>0</v>
      </c>
      <c r="L12" s="73">
        <f t="shared" si="4"/>
        <v>0</v>
      </c>
      <c r="M12" s="36">
        <f t="shared" si="5"/>
        <v>42000</v>
      </c>
      <c r="N12" s="73"/>
      <c r="O12" s="73">
        <f t="shared" si="6"/>
        <v>42000</v>
      </c>
      <c r="P12" s="31"/>
    </row>
    <row r="13" spans="1:16">
      <c r="A13" s="67">
        <v>4</v>
      </c>
      <c r="B13" s="71"/>
      <c r="C13" s="72"/>
      <c r="D13" s="8"/>
      <c r="E13" s="70"/>
      <c r="F13" s="70"/>
      <c r="G13" s="70">
        <f t="shared" si="0"/>
        <v>0</v>
      </c>
      <c r="H13" s="73"/>
      <c r="I13" s="73">
        <f t="shared" si="1"/>
        <v>0</v>
      </c>
      <c r="J13" s="73">
        <f t="shared" si="2"/>
        <v>0</v>
      </c>
      <c r="K13" s="73">
        <f t="shared" si="3"/>
        <v>0</v>
      </c>
      <c r="L13" s="73">
        <f t="shared" si="4"/>
        <v>0</v>
      </c>
      <c r="M13" s="36">
        <f t="shared" si="5"/>
        <v>42000</v>
      </c>
      <c r="N13" s="73"/>
      <c r="O13" s="73">
        <f t="shared" si="6"/>
        <v>42000</v>
      </c>
      <c r="P13" s="31"/>
    </row>
    <row r="14" spans="1:16">
      <c r="A14" s="67">
        <v>5</v>
      </c>
      <c r="B14" s="71"/>
      <c r="C14" s="72"/>
      <c r="D14" s="8"/>
      <c r="E14" s="70"/>
      <c r="F14" s="70"/>
      <c r="G14" s="70">
        <f t="shared" si="0"/>
        <v>0</v>
      </c>
      <c r="H14" s="73"/>
      <c r="I14" s="73">
        <f t="shared" si="1"/>
        <v>0</v>
      </c>
      <c r="J14" s="73">
        <f t="shared" si="2"/>
        <v>0</v>
      </c>
      <c r="K14" s="73">
        <f t="shared" si="3"/>
        <v>0</v>
      </c>
      <c r="L14" s="73">
        <f t="shared" si="4"/>
        <v>0</v>
      </c>
      <c r="M14" s="36">
        <f>IF(ROUND((J14-(F14*12))*12%,0)&lt;42000,42000,ROUND((J14-(F14*12))*12%,0))</f>
        <v>42000</v>
      </c>
      <c r="N14" s="73"/>
      <c r="O14" s="73">
        <f t="shared" si="6"/>
        <v>42000</v>
      </c>
      <c r="P14" s="31"/>
    </row>
    <row r="15" spans="1:16">
      <c r="A15" s="67">
        <v>6</v>
      </c>
      <c r="B15" s="71"/>
      <c r="C15" s="72"/>
      <c r="D15" s="8"/>
      <c r="E15" s="70"/>
      <c r="F15" s="70"/>
      <c r="G15" s="74"/>
      <c r="H15" s="75"/>
      <c r="I15" s="75"/>
      <c r="J15" s="75"/>
      <c r="K15" s="75"/>
      <c r="L15" s="75"/>
      <c r="M15" s="32"/>
      <c r="N15" s="75"/>
      <c r="O15" s="75"/>
      <c r="P15" s="31"/>
    </row>
    <row r="16" spans="1:16" ht="15" customHeight="1">
      <c r="A16" s="129" t="s">
        <v>25</v>
      </c>
      <c r="B16" s="130"/>
      <c r="C16" s="130"/>
      <c r="D16" s="130"/>
      <c r="E16" s="130"/>
      <c r="F16" s="130"/>
      <c r="G16" s="130"/>
      <c r="H16" s="130"/>
      <c r="I16" s="131"/>
      <c r="J16" s="29">
        <f>SUM(J10:J14)</f>
        <v>0</v>
      </c>
      <c r="K16" s="29"/>
      <c r="L16" s="29"/>
      <c r="M16" s="29"/>
      <c r="N16" s="29"/>
      <c r="O16" s="30">
        <f>SUM(O10:O14)</f>
        <v>210000</v>
      </c>
      <c r="P16" s="31"/>
    </row>
    <row r="17" spans="1:19" ht="15" customHeight="1">
      <c r="A17" s="52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27" t="s">
        <v>92</v>
      </c>
      <c r="L17" s="128"/>
      <c r="M17" s="128"/>
      <c r="N17" s="128"/>
      <c r="O17" s="75">
        <f>J16*15%</f>
        <v>0</v>
      </c>
    </row>
    <row r="18" spans="1:19" ht="15" customHeight="1">
      <c r="A18" s="83" t="s">
        <v>80</v>
      </c>
      <c r="B18" s="82" t="s">
        <v>81</v>
      </c>
      <c r="C18" s="51"/>
      <c r="D18" s="3"/>
      <c r="E18" s="3"/>
      <c r="F18" s="4"/>
      <c r="G18" s="4"/>
      <c r="H18" s="4"/>
      <c r="I18" s="4"/>
      <c r="J18" s="4"/>
      <c r="K18" s="127" t="s">
        <v>28</v>
      </c>
      <c r="L18" s="128"/>
      <c r="M18" s="128"/>
      <c r="N18" s="128"/>
      <c r="O18" s="29">
        <f>SUM(O16:O17)</f>
        <v>210000</v>
      </c>
    </row>
    <row r="19" spans="1:19" ht="15.75" customHeight="1">
      <c r="A19" s="84"/>
      <c r="B19" s="101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61" t="s">
        <v>13</v>
      </c>
    </row>
    <row r="20" spans="1:19" ht="15.75" customHeight="1">
      <c r="A20" s="3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13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33</v>
      </c>
      <c r="B24" s="11"/>
      <c r="C24" s="11"/>
      <c r="D24" s="11"/>
      <c r="E24" s="11"/>
      <c r="O24" s="68"/>
      <c r="P24" s="68" t="s">
        <v>9</v>
      </c>
    </row>
    <row r="25" spans="1:19">
      <c r="A25" s="11"/>
      <c r="B25" s="11"/>
      <c r="C25" s="11"/>
      <c r="D25" s="11"/>
      <c r="E25" s="11"/>
      <c r="K25" s="61" t="s">
        <v>7</v>
      </c>
    </row>
    <row r="26" spans="1:19">
      <c r="A26" s="11"/>
      <c r="B26" s="11"/>
      <c r="C26" s="11"/>
      <c r="D26" s="11"/>
      <c r="H26" s="61" t="s">
        <v>7</v>
      </c>
      <c r="L26" s="68"/>
    </row>
    <row r="29" spans="1:19">
      <c r="P29" s="10" t="s">
        <v>105</v>
      </c>
    </row>
  </sheetData>
  <mergeCells count="7">
    <mergeCell ref="A1:O1"/>
    <mergeCell ref="A5:O5"/>
    <mergeCell ref="K17:N17"/>
    <mergeCell ref="K18:N18"/>
    <mergeCell ref="A16:I16"/>
    <mergeCell ref="A7:P7"/>
    <mergeCell ref="A3:P3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S29"/>
  <sheetViews>
    <sheetView view="pageBreakPreview" zoomScale="85" zoomScaleNormal="70" workbookViewId="0">
      <selection activeCell="O14" sqref="O14"/>
    </sheetView>
  </sheetViews>
  <sheetFormatPr defaultColWidth="9.109375" defaultRowHeight="13.8"/>
  <cols>
    <col min="1" max="1" width="4.6640625" style="88" customWidth="1"/>
    <col min="2" max="2" width="11.44140625" style="88" customWidth="1"/>
    <col min="3" max="3" width="8.109375" style="88" customWidth="1"/>
    <col min="4" max="4" width="7.33203125" style="88" customWidth="1"/>
    <col min="5" max="5" width="9.6640625" style="88" customWidth="1"/>
    <col min="6" max="6" width="6.6640625" style="88" customWidth="1"/>
    <col min="7" max="7" width="10" style="88" customWidth="1"/>
    <col min="8" max="9" width="11.33203125" style="88" customWidth="1"/>
    <col min="10" max="10" width="8" style="88" customWidth="1"/>
    <col min="11" max="11" width="8.33203125" style="88" customWidth="1"/>
    <col min="12" max="12" width="8" style="88" customWidth="1"/>
    <col min="13" max="13" width="9.109375" style="88" customWidth="1"/>
    <col min="14" max="14" width="8.88671875" style="88" customWidth="1"/>
    <col min="15" max="15" width="9.5546875" style="88" customWidth="1"/>
    <col min="16" max="16" width="11.5546875" style="88" customWidth="1"/>
    <col min="17" max="16384" width="9.109375" style="88"/>
  </cols>
  <sheetData>
    <row r="1" spans="1:16">
      <c r="A1" s="110" t="s">
        <v>94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6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O2" s="5" t="s">
        <v>23</v>
      </c>
    </row>
    <row r="3" spans="1:16" ht="14.4">
      <c r="A3" s="110" t="s">
        <v>101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16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6">
      <c r="A5" s="126" t="s">
        <v>10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6" ht="14.4">
      <c r="A6" s="87" t="s">
        <v>67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P6" s="90"/>
    </row>
    <row r="7" spans="1:16" ht="15" customHeight="1">
      <c r="A7" s="132" t="s">
        <v>42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</row>
    <row r="8" spans="1:16" ht="103.95" customHeight="1">
      <c r="A8" s="91" t="s">
        <v>8</v>
      </c>
      <c r="B8" s="91" t="s">
        <v>21</v>
      </c>
      <c r="C8" s="91" t="s">
        <v>20</v>
      </c>
      <c r="D8" s="91" t="s">
        <v>78</v>
      </c>
      <c r="E8" s="81" t="s">
        <v>79</v>
      </c>
      <c r="F8" s="91" t="s">
        <v>58</v>
      </c>
      <c r="G8" s="91" t="s">
        <v>86</v>
      </c>
      <c r="H8" s="100" t="s">
        <v>88</v>
      </c>
      <c r="I8" s="91" t="s">
        <v>89</v>
      </c>
      <c r="J8" s="91" t="s">
        <v>83</v>
      </c>
      <c r="K8" s="99" t="s">
        <v>109</v>
      </c>
      <c r="L8" s="91" t="s">
        <v>84</v>
      </c>
      <c r="M8" s="99" t="s">
        <v>95</v>
      </c>
      <c r="N8" s="91" t="s">
        <v>27</v>
      </c>
      <c r="O8" s="91" t="s">
        <v>85</v>
      </c>
      <c r="P8" s="91" t="s">
        <v>68</v>
      </c>
    </row>
    <row r="9" spans="1:16" s="37" customFormat="1" ht="14.4">
      <c r="A9" s="38">
        <v>1</v>
      </c>
      <c r="B9" s="38">
        <v>2</v>
      </c>
      <c r="C9" s="38">
        <v>3</v>
      </c>
      <c r="D9" s="50">
        <v>4</v>
      </c>
      <c r="E9" s="50">
        <v>5</v>
      </c>
      <c r="F9" s="50">
        <v>6</v>
      </c>
      <c r="G9" s="50">
        <v>7</v>
      </c>
      <c r="H9" s="50">
        <v>8</v>
      </c>
      <c r="I9" s="50">
        <v>9</v>
      </c>
      <c r="J9" s="50">
        <v>10</v>
      </c>
      <c r="K9" s="50">
        <v>11</v>
      </c>
      <c r="L9" s="50">
        <v>12</v>
      </c>
      <c r="M9" s="50">
        <v>13</v>
      </c>
      <c r="N9" s="50">
        <v>14</v>
      </c>
      <c r="O9" s="50">
        <v>15</v>
      </c>
      <c r="P9" s="50">
        <v>16</v>
      </c>
    </row>
    <row r="10" spans="1:16">
      <c r="A10" s="89">
        <v>1</v>
      </c>
      <c r="B10" s="71"/>
      <c r="C10" s="72"/>
      <c r="D10" s="8"/>
      <c r="E10" s="70"/>
      <c r="F10" s="70"/>
      <c r="G10" s="70">
        <f>(F10+E10)*10</f>
        <v>0</v>
      </c>
      <c r="H10" s="73"/>
      <c r="I10" s="73">
        <f>(F10+H10)*2</f>
        <v>0</v>
      </c>
      <c r="J10" s="73">
        <f>G10+I10</f>
        <v>0</v>
      </c>
      <c r="K10" s="73">
        <f>J10*15%</f>
        <v>0</v>
      </c>
      <c r="L10" s="73">
        <f>J10*8%</f>
        <v>0</v>
      </c>
      <c r="M10" s="36">
        <f>IF(ROUND((J10-(F10*12))*12%,0)&lt;42000,42000,ROUND((J10-(F10*12))*12%,0))</f>
        <v>42000</v>
      </c>
      <c r="N10" s="73"/>
      <c r="O10" s="73">
        <f>J10+K10+L10+M10+N10</f>
        <v>42000</v>
      </c>
      <c r="P10" s="31"/>
    </row>
    <row r="11" spans="1:16">
      <c r="A11" s="89">
        <v>2</v>
      </c>
      <c r="B11" s="71"/>
      <c r="C11" s="72"/>
      <c r="D11" s="8"/>
      <c r="E11" s="70"/>
      <c r="F11" s="70"/>
      <c r="G11" s="70">
        <f t="shared" ref="G11:G14" si="0">(F11+E11)*10</f>
        <v>0</v>
      </c>
      <c r="H11" s="73"/>
      <c r="I11" s="73">
        <f t="shared" ref="I11:I14" si="1">(F11+H11)*2</f>
        <v>0</v>
      </c>
      <c r="J11" s="73">
        <f t="shared" ref="J11:J14" si="2">G11+I11</f>
        <v>0</v>
      </c>
      <c r="K11" s="73">
        <f t="shared" ref="K11:K14" si="3">J11*15%</f>
        <v>0</v>
      </c>
      <c r="L11" s="73">
        <f t="shared" ref="L11:L14" si="4">J11*8%</f>
        <v>0</v>
      </c>
      <c r="M11" s="36">
        <f t="shared" ref="M11:M14" si="5">IF(ROUND((J11-(F11*12))*12%,0)&lt;42000,42000,ROUND((J11-(F11*12))*12%,0))</f>
        <v>42000</v>
      </c>
      <c r="N11" s="73"/>
      <c r="O11" s="73">
        <f t="shared" ref="O11:O14" si="6">J11+K11+L11+M11+N11</f>
        <v>42000</v>
      </c>
      <c r="P11" s="31"/>
    </row>
    <row r="12" spans="1:16">
      <c r="A12" s="89">
        <v>3</v>
      </c>
      <c r="B12" s="71"/>
      <c r="C12" s="72"/>
      <c r="D12" s="8"/>
      <c r="E12" s="70"/>
      <c r="F12" s="70"/>
      <c r="G12" s="70">
        <f t="shared" si="0"/>
        <v>0</v>
      </c>
      <c r="H12" s="73"/>
      <c r="I12" s="73">
        <f t="shared" si="1"/>
        <v>0</v>
      </c>
      <c r="J12" s="73">
        <f t="shared" si="2"/>
        <v>0</v>
      </c>
      <c r="K12" s="73">
        <f t="shared" si="3"/>
        <v>0</v>
      </c>
      <c r="L12" s="73">
        <f t="shared" si="4"/>
        <v>0</v>
      </c>
      <c r="M12" s="36">
        <f t="shared" si="5"/>
        <v>42000</v>
      </c>
      <c r="N12" s="73"/>
      <c r="O12" s="73">
        <f t="shared" si="6"/>
        <v>42000</v>
      </c>
      <c r="P12" s="31"/>
    </row>
    <row r="13" spans="1:16">
      <c r="A13" s="89">
        <v>4</v>
      </c>
      <c r="B13" s="71"/>
      <c r="C13" s="72"/>
      <c r="D13" s="8"/>
      <c r="E13" s="70"/>
      <c r="F13" s="70"/>
      <c r="G13" s="70">
        <f t="shared" si="0"/>
        <v>0</v>
      </c>
      <c r="H13" s="73"/>
      <c r="I13" s="73">
        <f t="shared" si="1"/>
        <v>0</v>
      </c>
      <c r="J13" s="73">
        <f t="shared" si="2"/>
        <v>0</v>
      </c>
      <c r="K13" s="73">
        <f t="shared" si="3"/>
        <v>0</v>
      </c>
      <c r="L13" s="73">
        <f t="shared" si="4"/>
        <v>0</v>
      </c>
      <c r="M13" s="36">
        <f t="shared" si="5"/>
        <v>42000</v>
      </c>
      <c r="N13" s="73"/>
      <c r="O13" s="73">
        <f t="shared" si="6"/>
        <v>42000</v>
      </c>
      <c r="P13" s="31"/>
    </row>
    <row r="14" spans="1:16">
      <c r="A14" s="89">
        <v>5</v>
      </c>
      <c r="B14" s="71"/>
      <c r="C14" s="72"/>
      <c r="D14" s="8"/>
      <c r="E14" s="70"/>
      <c r="F14" s="70"/>
      <c r="G14" s="70">
        <f t="shared" si="0"/>
        <v>0</v>
      </c>
      <c r="H14" s="73"/>
      <c r="I14" s="73">
        <f t="shared" si="1"/>
        <v>0</v>
      </c>
      <c r="J14" s="73">
        <f t="shared" si="2"/>
        <v>0</v>
      </c>
      <c r="K14" s="73">
        <f t="shared" si="3"/>
        <v>0</v>
      </c>
      <c r="L14" s="73">
        <f t="shared" si="4"/>
        <v>0</v>
      </c>
      <c r="M14" s="36">
        <f t="shared" si="5"/>
        <v>42000</v>
      </c>
      <c r="N14" s="73"/>
      <c r="O14" s="73">
        <f t="shared" si="6"/>
        <v>42000</v>
      </c>
      <c r="P14" s="31"/>
    </row>
    <row r="15" spans="1:16">
      <c r="A15" s="89">
        <v>6</v>
      </c>
      <c r="B15" s="71"/>
      <c r="C15" s="72"/>
      <c r="D15" s="8"/>
      <c r="E15" s="70"/>
      <c r="F15" s="70"/>
      <c r="G15" s="74"/>
      <c r="H15" s="75"/>
      <c r="I15" s="75"/>
      <c r="J15" s="75"/>
      <c r="K15" s="75"/>
      <c r="L15" s="75"/>
      <c r="M15" s="32"/>
      <c r="N15" s="75"/>
      <c r="O15" s="75"/>
      <c r="P15" s="31"/>
    </row>
    <row r="16" spans="1:16" ht="15" customHeight="1">
      <c r="A16" s="129" t="s">
        <v>25</v>
      </c>
      <c r="B16" s="130"/>
      <c r="C16" s="130"/>
      <c r="D16" s="130"/>
      <c r="E16" s="130"/>
      <c r="F16" s="130"/>
      <c r="G16" s="130"/>
      <c r="H16" s="130"/>
      <c r="I16" s="131"/>
      <c r="J16" s="29">
        <f>SUM(J10:J14)</f>
        <v>0</v>
      </c>
      <c r="K16" s="29"/>
      <c r="L16" s="29"/>
      <c r="M16" s="29"/>
      <c r="N16" s="29"/>
      <c r="O16" s="30">
        <f>SUM(O10:O14)</f>
        <v>210000</v>
      </c>
      <c r="P16" s="31"/>
    </row>
    <row r="17" spans="1:19" ht="15" customHeight="1">
      <c r="A17" s="52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27" t="s">
        <v>92</v>
      </c>
      <c r="L17" s="128"/>
      <c r="M17" s="128"/>
      <c r="N17" s="128"/>
      <c r="O17" s="75">
        <f>J16*15%</f>
        <v>0</v>
      </c>
    </row>
    <row r="18" spans="1:19" ht="15" customHeight="1">
      <c r="A18" s="83" t="s">
        <v>80</v>
      </c>
      <c r="B18" s="82" t="s">
        <v>81</v>
      </c>
      <c r="C18" s="51"/>
      <c r="D18" s="3"/>
      <c r="E18" s="3"/>
      <c r="F18" s="4"/>
      <c r="G18" s="4"/>
      <c r="H18" s="4"/>
      <c r="I18" s="4"/>
      <c r="J18" s="4"/>
      <c r="K18" s="127" t="s">
        <v>28</v>
      </c>
      <c r="L18" s="128"/>
      <c r="M18" s="128"/>
      <c r="N18" s="128"/>
      <c r="O18" s="29">
        <f>SUM(O16:O17)</f>
        <v>210000</v>
      </c>
    </row>
    <row r="19" spans="1:19" ht="15.75" customHeight="1">
      <c r="A19" s="84"/>
      <c r="B19" s="82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88" t="s">
        <v>13</v>
      </c>
    </row>
    <row r="20" spans="1:19" ht="15.75" customHeight="1">
      <c r="A20" s="3"/>
      <c r="B20" s="3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13</v>
      </c>
      <c r="I21" s="4"/>
      <c r="J21" s="4"/>
      <c r="K21" s="4"/>
      <c r="L21" s="4"/>
      <c r="M21" s="4"/>
      <c r="N21" s="4"/>
      <c r="O21" s="4"/>
    </row>
    <row r="22" spans="1:19" ht="15.75" customHeigh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9" ht="15.75" customHeight="1"/>
    <row r="24" spans="1:19">
      <c r="A24" s="5" t="s">
        <v>33</v>
      </c>
      <c r="B24" s="11"/>
      <c r="C24" s="11"/>
      <c r="D24" s="11"/>
      <c r="E24" s="11"/>
      <c r="O24" s="90"/>
      <c r="P24" s="90" t="s">
        <v>9</v>
      </c>
    </row>
    <row r="25" spans="1:19">
      <c r="A25" s="11"/>
      <c r="B25" s="11"/>
      <c r="C25" s="11"/>
      <c r="D25" s="11"/>
      <c r="E25" s="11"/>
      <c r="K25" s="88" t="s">
        <v>7</v>
      </c>
    </row>
    <row r="26" spans="1:19">
      <c r="A26" s="11"/>
      <c r="B26" s="11"/>
      <c r="C26" s="11"/>
      <c r="D26" s="11"/>
      <c r="H26" s="88" t="s">
        <v>7</v>
      </c>
      <c r="L26" s="90"/>
    </row>
    <row r="29" spans="1:19">
      <c r="P29" s="10" t="s">
        <v>37</v>
      </c>
    </row>
  </sheetData>
  <mergeCells count="7">
    <mergeCell ref="K18:N18"/>
    <mergeCell ref="A1:O1"/>
    <mergeCell ref="A3:P3"/>
    <mergeCell ref="A5:O5"/>
    <mergeCell ref="A7:P7"/>
    <mergeCell ref="A16:I16"/>
    <mergeCell ref="K17:N17"/>
  </mergeCells>
  <pageMargins left="0.74803149606299213" right="0.94488188976377963" top="0.74803149606299213" bottom="0.74803149606299213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H29"/>
  <sheetViews>
    <sheetView view="pageBreakPreview" zoomScale="85" zoomScaleNormal="75" workbookViewId="0">
      <selection activeCell="H29" sqref="H29"/>
    </sheetView>
  </sheetViews>
  <sheetFormatPr defaultColWidth="9.109375" defaultRowHeight="13.8"/>
  <cols>
    <col min="1" max="1" width="7.33203125" style="61" customWidth="1"/>
    <col min="2" max="2" width="23.6640625" style="61" customWidth="1"/>
    <col min="3" max="3" width="16.44140625" style="61" customWidth="1"/>
    <col min="4" max="5" width="15.6640625" style="61" customWidth="1"/>
    <col min="6" max="6" width="17.33203125" style="61" customWidth="1"/>
    <col min="7" max="7" width="16.6640625" style="61" customWidth="1"/>
    <col min="8" max="8" width="15.109375" style="61" customWidth="1"/>
    <col min="9" max="16384" width="9.109375" style="61"/>
  </cols>
  <sheetData>
    <row r="1" spans="1:8">
      <c r="H1" s="5"/>
    </row>
    <row r="2" spans="1:8">
      <c r="A2" s="110" t="s">
        <v>22</v>
      </c>
      <c r="B2" s="110"/>
      <c r="C2" s="110"/>
      <c r="D2" s="110"/>
      <c r="E2" s="110"/>
      <c r="F2" s="110"/>
      <c r="G2" s="110"/>
      <c r="H2" s="110"/>
    </row>
    <row r="3" spans="1:8">
      <c r="A3" s="58"/>
      <c r="B3" s="58"/>
      <c r="C3" s="58"/>
      <c r="D3" s="58"/>
      <c r="E3" s="58"/>
      <c r="F3" s="58"/>
      <c r="G3" s="110" t="s">
        <v>23</v>
      </c>
      <c r="H3" s="110"/>
    </row>
    <row r="4" spans="1:8">
      <c r="A4" s="110" t="s">
        <v>29</v>
      </c>
      <c r="B4" s="110"/>
      <c r="C4" s="110"/>
      <c r="D4" s="110"/>
      <c r="E4" s="110"/>
      <c r="F4" s="110"/>
      <c r="G4" s="110"/>
      <c r="H4" s="110"/>
    </row>
    <row r="5" spans="1:8" ht="15.6">
      <c r="A5" s="133" t="s">
        <v>71</v>
      </c>
      <c r="B5" s="133"/>
      <c r="C5" s="133"/>
      <c r="D5" s="133"/>
      <c r="E5" s="133"/>
      <c r="F5" s="133"/>
      <c r="G5" s="133"/>
      <c r="H5" s="133"/>
    </row>
    <row r="6" spans="1:8" ht="15.6">
      <c r="A6" s="65"/>
      <c r="B6" s="65"/>
      <c r="C6" s="65"/>
      <c r="D6" s="65"/>
      <c r="E6" s="65"/>
      <c r="F6" s="65"/>
      <c r="G6" s="65"/>
      <c r="H6" s="65"/>
    </row>
    <row r="7" spans="1:8">
      <c r="A7" s="60" t="s">
        <v>0</v>
      </c>
      <c r="B7" s="60"/>
      <c r="C7" s="60"/>
      <c r="D7" s="60"/>
      <c r="E7" s="60"/>
      <c r="F7" s="60"/>
      <c r="G7" s="60"/>
      <c r="H7" s="68"/>
    </row>
    <row r="8" spans="1:8">
      <c r="H8" s="10" t="s">
        <v>34</v>
      </c>
    </row>
    <row r="9" spans="1:8" ht="92.4" customHeight="1">
      <c r="A9" s="63" t="s">
        <v>8</v>
      </c>
      <c r="B9" s="63" t="s">
        <v>4</v>
      </c>
      <c r="C9" s="63" t="s">
        <v>5</v>
      </c>
      <c r="D9" s="63" t="s">
        <v>17</v>
      </c>
      <c r="E9" s="25" t="s">
        <v>96</v>
      </c>
      <c r="F9" s="63" t="s">
        <v>18</v>
      </c>
      <c r="G9" s="63" t="s">
        <v>49</v>
      </c>
      <c r="H9" s="63" t="s">
        <v>15</v>
      </c>
    </row>
    <row r="10" spans="1:8">
      <c r="A10" s="62">
        <v>1</v>
      </c>
      <c r="B10" s="62">
        <v>2</v>
      </c>
      <c r="C10" s="62">
        <v>3</v>
      </c>
      <c r="D10" s="62">
        <v>4</v>
      </c>
      <c r="E10" s="62">
        <v>5</v>
      </c>
      <c r="F10" s="62">
        <v>6</v>
      </c>
      <c r="G10" s="62">
        <v>7</v>
      </c>
      <c r="H10" s="62">
        <v>8</v>
      </c>
    </row>
    <row r="11" spans="1:8">
      <c r="A11" s="62"/>
      <c r="B11" s="62"/>
      <c r="C11" s="62"/>
      <c r="D11" s="62"/>
      <c r="E11" s="62"/>
      <c r="F11" s="62"/>
      <c r="G11" s="62"/>
      <c r="H11" s="62"/>
    </row>
    <row r="12" spans="1:8">
      <c r="A12" s="62"/>
      <c r="B12" s="62"/>
      <c r="C12" s="62"/>
      <c r="D12" s="62"/>
      <c r="E12" s="62"/>
      <c r="F12" s="62"/>
      <c r="G12" s="62"/>
      <c r="H12" s="62"/>
    </row>
    <row r="13" spans="1:8">
      <c r="A13" s="62"/>
      <c r="B13" s="62"/>
      <c r="C13" s="62"/>
      <c r="D13" s="62"/>
      <c r="E13" s="62"/>
      <c r="F13" s="62"/>
      <c r="G13" s="62"/>
      <c r="H13" s="62"/>
    </row>
    <row r="14" spans="1:8">
      <c r="A14" s="62"/>
      <c r="B14" s="62"/>
      <c r="C14" s="62"/>
      <c r="D14" s="62"/>
      <c r="E14" s="62"/>
      <c r="F14" s="62"/>
      <c r="G14" s="62"/>
      <c r="H14" s="62"/>
    </row>
    <row r="15" spans="1:8">
      <c r="A15" s="62"/>
      <c r="B15" s="62"/>
      <c r="C15" s="62"/>
      <c r="D15" s="62"/>
      <c r="E15" s="62"/>
      <c r="F15" s="62"/>
      <c r="G15" s="62"/>
      <c r="H15" s="62"/>
    </row>
    <row r="16" spans="1:8">
      <c r="A16" s="62"/>
      <c r="B16" s="62"/>
      <c r="C16" s="62"/>
      <c r="D16" s="62"/>
      <c r="E16" s="62"/>
      <c r="F16" s="62"/>
      <c r="G16" s="62"/>
      <c r="H16" s="62"/>
    </row>
    <row r="17" spans="1:8">
      <c r="A17" s="16" t="s">
        <v>13</v>
      </c>
      <c r="B17" s="14"/>
      <c r="C17" s="16" t="s">
        <v>13</v>
      </c>
      <c r="D17" s="16" t="s">
        <v>13</v>
      </c>
      <c r="E17" s="16" t="s">
        <v>13</v>
      </c>
      <c r="F17" s="16" t="s">
        <v>13</v>
      </c>
      <c r="G17" s="17" t="s">
        <v>13</v>
      </c>
      <c r="H17" s="17" t="s">
        <v>13</v>
      </c>
    </row>
    <row r="18" spans="1:8">
      <c r="A18" s="16" t="s">
        <v>13</v>
      </c>
      <c r="B18" s="14"/>
      <c r="C18" s="16" t="s">
        <v>13</v>
      </c>
      <c r="D18" s="16" t="s">
        <v>13</v>
      </c>
      <c r="E18" s="16" t="s">
        <v>13</v>
      </c>
      <c r="F18" s="16" t="s">
        <v>13</v>
      </c>
      <c r="G18" s="17" t="s">
        <v>13</v>
      </c>
      <c r="H18" s="17" t="s">
        <v>13</v>
      </c>
    </row>
    <row r="19" spans="1:8">
      <c r="A19" s="16" t="s">
        <v>13</v>
      </c>
      <c r="B19" s="14"/>
      <c r="C19" s="16" t="s">
        <v>13</v>
      </c>
      <c r="D19" s="16" t="s">
        <v>13</v>
      </c>
      <c r="E19" s="16" t="s">
        <v>13</v>
      </c>
      <c r="F19" s="16" t="s">
        <v>13</v>
      </c>
      <c r="G19" s="17" t="s">
        <v>13</v>
      </c>
      <c r="H19" s="17" t="s">
        <v>13</v>
      </c>
    </row>
    <row r="20" spans="1:8" ht="17.399999999999999">
      <c r="A20" s="5" t="s">
        <v>31</v>
      </c>
      <c r="B20" s="34"/>
      <c r="C20" s="9"/>
      <c r="D20" s="9"/>
      <c r="E20" s="9"/>
      <c r="F20" s="9"/>
      <c r="G20" s="18"/>
      <c r="H20" s="18"/>
    </row>
    <row r="21" spans="1:8">
      <c r="A21" s="5" t="s">
        <v>30</v>
      </c>
    </row>
    <row r="22" spans="1:8">
      <c r="A22" s="76"/>
    </row>
    <row r="23" spans="1:8" ht="15.6">
      <c r="A23" s="35" t="s">
        <v>69</v>
      </c>
      <c r="B23" s="35"/>
      <c r="C23" s="35"/>
      <c r="D23" s="35"/>
    </row>
    <row r="25" spans="1:8">
      <c r="A25" s="13"/>
      <c r="B25" s="12"/>
      <c r="C25" s="11"/>
    </row>
    <row r="26" spans="1:8">
      <c r="A26" s="126" t="s">
        <v>59</v>
      </c>
      <c r="B26" s="126"/>
      <c r="C26" s="11"/>
      <c r="H26" s="68" t="s">
        <v>60</v>
      </c>
    </row>
    <row r="29" spans="1:8">
      <c r="H29" s="10" t="s">
        <v>106</v>
      </c>
    </row>
  </sheetData>
  <mergeCells count="5">
    <mergeCell ref="A2:H2"/>
    <mergeCell ref="A4:H4"/>
    <mergeCell ref="A26:B26"/>
    <mergeCell ref="G3:H3"/>
    <mergeCell ref="A5:H5"/>
  </mergeCells>
  <phoneticPr fontId="0" type="noConversion"/>
  <printOptions horizontalCentered="1"/>
  <pageMargins left="0.75" right="0.75" top="0.75" bottom="0.75" header="0.5" footer="0.5"/>
  <pageSetup paperSize="9" scale="97" orientation="landscape" horizontalDpi="180" verticalDpi="180" r:id="rId1"/>
  <headerFooter alignWithMargins="0"/>
  <rowBreaks count="1" manualBreakCount="1">
    <brk id="2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S34"/>
  <sheetViews>
    <sheetView view="pageBreakPreview" zoomScale="85" workbookViewId="0">
      <selection activeCell="E18" sqref="E18"/>
    </sheetView>
  </sheetViews>
  <sheetFormatPr defaultColWidth="9.109375" defaultRowHeight="13.8"/>
  <cols>
    <col min="1" max="1" width="6.6640625" style="61" customWidth="1"/>
    <col min="2" max="2" width="20.88671875" style="61" customWidth="1"/>
    <col min="3" max="3" width="17.109375" style="61" customWidth="1"/>
    <col min="4" max="4" width="21.33203125" style="61" customWidth="1"/>
    <col min="5" max="5" width="14.44140625" style="61" customWidth="1"/>
    <col min="6" max="6" width="21.44140625" style="61" customWidth="1"/>
    <col min="7" max="7" width="11.44140625" style="61" customWidth="1"/>
    <col min="8" max="8" width="13.5546875" style="61" customWidth="1"/>
    <col min="9" max="9" width="23.88671875" style="61" customWidth="1"/>
    <col min="10" max="16384" width="9.109375" style="61"/>
  </cols>
  <sheetData>
    <row r="1" spans="1:17">
      <c r="A1" s="110" t="s">
        <v>114</v>
      </c>
      <c r="B1" s="110"/>
      <c r="C1" s="110"/>
      <c r="D1" s="110"/>
      <c r="E1" s="110"/>
      <c r="F1" s="110"/>
      <c r="G1" s="110"/>
      <c r="H1" s="110"/>
      <c r="I1" s="110"/>
    </row>
    <row r="2" spans="1:17">
      <c r="A2" s="58"/>
      <c r="B2" s="58"/>
      <c r="C2" s="58"/>
      <c r="D2" s="58"/>
      <c r="E2" s="58"/>
      <c r="F2" s="58"/>
      <c r="G2" s="58"/>
      <c r="H2" s="110" t="s">
        <v>23</v>
      </c>
      <c r="I2" s="110"/>
    </row>
    <row r="3" spans="1:17" ht="14.4">
      <c r="A3" s="110" t="s">
        <v>111</v>
      </c>
      <c r="B3" s="110"/>
      <c r="C3" s="110"/>
      <c r="D3" s="110"/>
      <c r="E3" s="110"/>
      <c r="F3" s="110"/>
      <c r="G3" s="110"/>
      <c r="H3" s="110"/>
      <c r="I3" s="110"/>
    </row>
    <row r="4" spans="1:17">
      <c r="A4" s="58"/>
      <c r="B4" s="58"/>
      <c r="C4" s="58"/>
      <c r="D4" s="58"/>
      <c r="E4" s="58"/>
      <c r="F4" s="58"/>
      <c r="G4" s="58"/>
      <c r="H4" s="58"/>
      <c r="I4" s="58"/>
    </row>
    <row r="5" spans="1:17">
      <c r="A5" s="58"/>
      <c r="B5" s="58"/>
      <c r="C5" s="58"/>
      <c r="D5" s="58"/>
      <c r="E5" s="58"/>
      <c r="F5" s="58"/>
      <c r="G5" s="58"/>
      <c r="H5" s="58"/>
    </row>
    <row r="6" spans="1:17">
      <c r="A6" s="126" t="s">
        <v>10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7" ht="14.4">
      <c r="A7" s="60" t="s">
        <v>67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Q7" s="68"/>
    </row>
    <row r="8" spans="1:17">
      <c r="F8" s="10"/>
      <c r="G8" s="10"/>
      <c r="H8" s="10"/>
      <c r="I8" s="57" t="s">
        <v>34</v>
      </c>
    </row>
    <row r="9" spans="1:17" s="11" customFormat="1" ht="61.5" customHeight="1">
      <c r="A9" s="28" t="s">
        <v>14</v>
      </c>
      <c r="B9" s="53" t="s">
        <v>4</v>
      </c>
      <c r="C9" s="53" t="s">
        <v>5</v>
      </c>
      <c r="D9" s="53" t="s">
        <v>35</v>
      </c>
      <c r="E9" s="53" t="s">
        <v>16</v>
      </c>
      <c r="F9" s="28" t="s">
        <v>50</v>
      </c>
      <c r="G9" s="28" t="s">
        <v>61</v>
      </c>
      <c r="H9" s="28" t="s">
        <v>62</v>
      </c>
      <c r="I9" s="53" t="s">
        <v>15</v>
      </c>
      <c r="J9" s="54"/>
    </row>
    <row r="10" spans="1:17">
      <c r="A10" s="62">
        <v>1</v>
      </c>
      <c r="B10" s="62">
        <v>2</v>
      </c>
      <c r="C10" s="62">
        <v>3</v>
      </c>
      <c r="D10" s="62">
        <v>4</v>
      </c>
      <c r="E10" s="62">
        <v>5</v>
      </c>
      <c r="F10" s="62">
        <v>6</v>
      </c>
      <c r="G10" s="62">
        <v>7</v>
      </c>
      <c r="H10" s="62">
        <v>8</v>
      </c>
      <c r="I10" s="62">
        <v>9</v>
      </c>
    </row>
    <row r="11" spans="1:17">
      <c r="A11" s="8"/>
      <c r="B11" s="8"/>
      <c r="C11" s="8"/>
      <c r="D11" s="8"/>
      <c r="E11" s="8"/>
      <c r="F11" s="33">
        <f>E11*365</f>
        <v>0</v>
      </c>
      <c r="G11" s="33"/>
      <c r="H11" s="33"/>
      <c r="I11" s="8"/>
    </row>
    <row r="12" spans="1:17">
      <c r="A12" s="8"/>
      <c r="B12" s="8"/>
      <c r="C12" s="8"/>
      <c r="D12" s="8"/>
      <c r="E12" s="8"/>
      <c r="F12" s="33">
        <f t="shared" ref="F12:F20" si="0">E12*365</f>
        <v>0</v>
      </c>
      <c r="G12" s="33"/>
      <c r="H12" s="33"/>
      <c r="I12" s="8"/>
    </row>
    <row r="13" spans="1:17">
      <c r="A13" s="8"/>
      <c r="B13" s="8"/>
      <c r="C13" s="8"/>
      <c r="D13" s="8"/>
      <c r="E13" s="8"/>
      <c r="F13" s="33">
        <f t="shared" si="0"/>
        <v>0</v>
      </c>
      <c r="G13" s="33"/>
      <c r="H13" s="33"/>
      <c r="I13" s="8"/>
    </row>
    <row r="14" spans="1:17">
      <c r="A14" s="8"/>
      <c r="B14" s="8"/>
      <c r="C14" s="8"/>
      <c r="D14" s="8"/>
      <c r="E14" s="8"/>
      <c r="F14" s="33">
        <f t="shared" si="0"/>
        <v>0</v>
      </c>
      <c r="G14" s="33"/>
      <c r="H14" s="33"/>
      <c r="I14" s="8"/>
    </row>
    <row r="15" spans="1:17">
      <c r="A15" s="8"/>
      <c r="B15" s="8"/>
      <c r="C15" s="8"/>
      <c r="D15" s="8"/>
      <c r="E15" s="8"/>
      <c r="F15" s="33">
        <f t="shared" si="0"/>
        <v>0</v>
      </c>
      <c r="G15" s="33"/>
      <c r="H15" s="33"/>
      <c r="I15" s="8"/>
    </row>
    <row r="16" spans="1:17">
      <c r="A16" s="8"/>
      <c r="B16" s="8"/>
      <c r="C16" s="8"/>
      <c r="D16" s="8"/>
      <c r="E16" s="8"/>
      <c r="F16" s="33">
        <f t="shared" si="0"/>
        <v>0</v>
      </c>
      <c r="G16" s="33"/>
      <c r="H16" s="33"/>
      <c r="I16" s="8"/>
    </row>
    <row r="17" spans="1:19">
      <c r="A17" s="8"/>
      <c r="B17" s="8"/>
      <c r="C17" s="8"/>
      <c r="D17" s="8"/>
      <c r="E17" s="8"/>
      <c r="F17" s="33">
        <f t="shared" si="0"/>
        <v>0</v>
      </c>
      <c r="G17" s="33"/>
      <c r="H17" s="33"/>
      <c r="I17" s="8"/>
    </row>
    <row r="18" spans="1:19">
      <c r="A18" s="8"/>
      <c r="B18" s="8"/>
      <c r="C18" s="8"/>
      <c r="D18" s="8"/>
      <c r="E18" s="8"/>
      <c r="F18" s="33">
        <f t="shared" si="0"/>
        <v>0</v>
      </c>
      <c r="G18" s="33"/>
      <c r="H18" s="33"/>
      <c r="I18" s="8"/>
    </row>
    <row r="19" spans="1:19">
      <c r="A19" s="8"/>
      <c r="B19" s="8"/>
      <c r="C19" s="8"/>
      <c r="D19" s="8"/>
      <c r="E19" s="8"/>
      <c r="F19" s="33">
        <f t="shared" si="0"/>
        <v>0</v>
      </c>
      <c r="G19" s="33"/>
      <c r="H19" s="33"/>
      <c r="I19" s="8"/>
    </row>
    <row r="20" spans="1:19">
      <c r="A20" s="8"/>
      <c r="B20" s="8"/>
      <c r="C20" s="8"/>
      <c r="D20" s="8"/>
      <c r="E20" s="8"/>
      <c r="F20" s="33">
        <f t="shared" si="0"/>
        <v>0</v>
      </c>
      <c r="G20" s="33"/>
      <c r="H20" s="33"/>
      <c r="I20" s="8"/>
    </row>
    <row r="21" spans="1:19">
      <c r="A21" s="134" t="s">
        <v>11</v>
      </c>
      <c r="B21" s="135"/>
      <c r="C21" s="136"/>
      <c r="D21" s="66"/>
      <c r="E21" s="8"/>
      <c r="F21" s="29">
        <f>SUM(F11:F19)</f>
        <v>0</v>
      </c>
      <c r="G21" s="29"/>
      <c r="H21" s="29"/>
      <c r="I21" s="8"/>
    </row>
    <row r="22" spans="1:19" ht="15.6">
      <c r="A22" s="26" t="s">
        <v>1</v>
      </c>
      <c r="E22" s="19"/>
      <c r="F22" s="20"/>
      <c r="G22" s="20"/>
      <c r="H22" s="20"/>
    </row>
    <row r="23" spans="1:19" ht="15.6">
      <c r="A23" s="35" t="s">
        <v>63</v>
      </c>
      <c r="B23" s="35"/>
      <c r="C23" s="35"/>
      <c r="D23" s="35"/>
      <c r="E23" s="19"/>
      <c r="F23" s="20"/>
      <c r="G23" s="20"/>
      <c r="H23" s="20"/>
    </row>
    <row r="24" spans="1:19">
      <c r="A24" s="11"/>
      <c r="E24" s="19"/>
      <c r="F24" s="20"/>
      <c r="G24" s="20"/>
      <c r="H24" s="20"/>
    </row>
    <row r="25" spans="1:19">
      <c r="A25" s="11"/>
      <c r="E25" s="19"/>
      <c r="F25" s="20"/>
      <c r="G25" s="20"/>
      <c r="H25" s="20"/>
    </row>
    <row r="26" spans="1:19">
      <c r="S26" s="55"/>
    </row>
    <row r="27" spans="1:19">
      <c r="A27" s="13"/>
      <c r="B27" s="22"/>
      <c r="C27" s="15"/>
      <c r="D27" s="15"/>
      <c r="S27" s="55"/>
    </row>
    <row r="28" spans="1:19">
      <c r="A28" s="110" t="s">
        <v>43</v>
      </c>
      <c r="B28" s="110"/>
      <c r="C28" s="15"/>
      <c r="I28" s="68" t="s">
        <v>2</v>
      </c>
      <c r="J28" s="68"/>
      <c r="K28" s="68"/>
    </row>
    <row r="32" spans="1:19">
      <c r="I32" s="49" t="s">
        <v>107</v>
      </c>
    </row>
    <row r="34" ht="18" customHeight="1"/>
  </sheetData>
  <mergeCells count="6">
    <mergeCell ref="A21:C21"/>
    <mergeCell ref="A1:I1"/>
    <mergeCell ref="A3:I3"/>
    <mergeCell ref="A28:B28"/>
    <mergeCell ref="A6:P6"/>
    <mergeCell ref="H2:I2"/>
  </mergeCells>
  <phoneticPr fontId="0" type="noConversion"/>
  <printOptions horizontalCentered="1"/>
  <pageMargins left="0.25" right="0.25" top="0.75" bottom="0.75" header="0.3" footer="0.3"/>
  <pageSetup paperSize="9" scale="93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S34"/>
  <sheetViews>
    <sheetView view="pageBreakPreview" zoomScale="85" workbookViewId="0">
      <selection activeCell="H22" sqref="H22"/>
    </sheetView>
  </sheetViews>
  <sheetFormatPr defaultColWidth="9.109375" defaultRowHeight="13.8"/>
  <cols>
    <col min="1" max="1" width="6.6640625" style="106" customWidth="1"/>
    <col min="2" max="2" width="20.88671875" style="106" customWidth="1"/>
    <col min="3" max="3" width="17.109375" style="106" customWidth="1"/>
    <col min="4" max="4" width="21.33203125" style="106" customWidth="1"/>
    <col min="5" max="5" width="14.44140625" style="106" customWidth="1"/>
    <col min="6" max="6" width="21.44140625" style="106" customWidth="1"/>
    <col min="7" max="7" width="11.44140625" style="106" customWidth="1"/>
    <col min="8" max="8" width="13.5546875" style="106" customWidth="1"/>
    <col min="9" max="9" width="23.88671875" style="106" customWidth="1"/>
    <col min="10" max="16384" width="9.109375" style="106"/>
  </cols>
  <sheetData>
    <row r="1" spans="1:17">
      <c r="A1" s="110" t="s">
        <v>115</v>
      </c>
      <c r="B1" s="110"/>
      <c r="C1" s="110"/>
      <c r="D1" s="110"/>
      <c r="E1" s="110"/>
      <c r="F1" s="110"/>
      <c r="G1" s="110"/>
      <c r="H1" s="110"/>
      <c r="I1" s="110"/>
    </row>
    <row r="2" spans="1:17">
      <c r="A2" s="104"/>
      <c r="B2" s="104"/>
      <c r="C2" s="104"/>
      <c r="D2" s="104"/>
      <c r="E2" s="104"/>
      <c r="F2" s="104"/>
      <c r="G2" s="104"/>
      <c r="H2" s="110" t="s">
        <v>23</v>
      </c>
      <c r="I2" s="110"/>
    </row>
    <row r="3" spans="1:17" ht="14.4">
      <c r="A3" s="110" t="s">
        <v>110</v>
      </c>
      <c r="B3" s="110"/>
      <c r="C3" s="110"/>
      <c r="D3" s="110"/>
      <c r="E3" s="110"/>
      <c r="F3" s="110"/>
      <c r="G3" s="110"/>
      <c r="H3" s="110"/>
      <c r="I3" s="110"/>
    </row>
    <row r="4" spans="1:17">
      <c r="A4" s="104"/>
      <c r="B4" s="104"/>
      <c r="C4" s="104"/>
      <c r="D4" s="104"/>
      <c r="E4" s="104"/>
      <c r="F4" s="104"/>
      <c r="G4" s="104"/>
      <c r="H4" s="104"/>
      <c r="I4" s="104"/>
    </row>
    <row r="5" spans="1:17">
      <c r="A5" s="104"/>
      <c r="B5" s="104"/>
      <c r="C5" s="104"/>
      <c r="D5" s="104"/>
      <c r="E5" s="104"/>
      <c r="F5" s="104"/>
      <c r="G5" s="104"/>
      <c r="H5" s="104"/>
    </row>
    <row r="6" spans="1:17">
      <c r="A6" s="126" t="s">
        <v>10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</row>
    <row r="7" spans="1:17" ht="14.4">
      <c r="A7" s="105" t="s">
        <v>67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Q7" s="98"/>
    </row>
    <row r="8" spans="1:17">
      <c r="F8" s="109"/>
      <c r="G8" s="109"/>
      <c r="H8" s="109"/>
      <c r="I8" s="57" t="s">
        <v>34</v>
      </c>
    </row>
    <row r="9" spans="1:17" s="11" customFormat="1" ht="61.5" customHeight="1">
      <c r="A9" s="99" t="s">
        <v>14</v>
      </c>
      <c r="B9" s="53" t="s">
        <v>4</v>
      </c>
      <c r="C9" s="53" t="s">
        <v>5</v>
      </c>
      <c r="D9" s="53" t="s">
        <v>35</v>
      </c>
      <c r="E9" s="53" t="s">
        <v>16</v>
      </c>
      <c r="F9" s="99" t="s">
        <v>50</v>
      </c>
      <c r="G9" s="99" t="s">
        <v>61</v>
      </c>
      <c r="H9" s="99" t="s">
        <v>62</v>
      </c>
      <c r="I9" s="53" t="s">
        <v>15</v>
      </c>
      <c r="J9" s="54"/>
    </row>
    <row r="10" spans="1:17">
      <c r="A10" s="107">
        <v>1</v>
      </c>
      <c r="B10" s="107">
        <v>2</v>
      </c>
      <c r="C10" s="107">
        <v>3</v>
      </c>
      <c r="D10" s="107">
        <v>4</v>
      </c>
      <c r="E10" s="107">
        <v>5</v>
      </c>
      <c r="F10" s="107">
        <v>6</v>
      </c>
      <c r="G10" s="107">
        <v>7</v>
      </c>
      <c r="H10" s="107">
        <v>8</v>
      </c>
      <c r="I10" s="107">
        <v>9</v>
      </c>
    </row>
    <row r="11" spans="1:17">
      <c r="A11" s="8"/>
      <c r="B11" s="8"/>
      <c r="C11" s="8"/>
      <c r="D11" s="8"/>
      <c r="E11" s="8"/>
      <c r="F11" s="33">
        <f>E11*365</f>
        <v>0</v>
      </c>
      <c r="G11" s="33"/>
      <c r="H11" s="33"/>
      <c r="I11" s="8"/>
    </row>
    <row r="12" spans="1:17">
      <c r="A12" s="8"/>
      <c r="B12" s="8"/>
      <c r="C12" s="8"/>
      <c r="D12" s="8"/>
      <c r="E12" s="8"/>
      <c r="F12" s="33">
        <f t="shared" ref="F12:F20" si="0">E12*365</f>
        <v>0</v>
      </c>
      <c r="G12" s="33"/>
      <c r="H12" s="33"/>
      <c r="I12" s="8"/>
    </row>
    <row r="13" spans="1:17">
      <c r="A13" s="8"/>
      <c r="B13" s="8"/>
      <c r="C13" s="8"/>
      <c r="D13" s="8"/>
      <c r="E13" s="8"/>
      <c r="F13" s="33">
        <f t="shared" si="0"/>
        <v>0</v>
      </c>
      <c r="G13" s="33"/>
      <c r="H13" s="33"/>
      <c r="I13" s="8"/>
    </row>
    <row r="14" spans="1:17">
      <c r="A14" s="8"/>
      <c r="B14" s="8"/>
      <c r="C14" s="8"/>
      <c r="D14" s="8"/>
      <c r="E14" s="8"/>
      <c r="F14" s="33">
        <f t="shared" si="0"/>
        <v>0</v>
      </c>
      <c r="G14" s="33"/>
      <c r="H14" s="33"/>
      <c r="I14" s="8"/>
    </row>
    <row r="15" spans="1:17">
      <c r="A15" s="8"/>
      <c r="B15" s="8"/>
      <c r="C15" s="8"/>
      <c r="D15" s="8"/>
      <c r="E15" s="8"/>
      <c r="F15" s="33">
        <f t="shared" si="0"/>
        <v>0</v>
      </c>
      <c r="G15" s="33"/>
      <c r="H15" s="33"/>
      <c r="I15" s="8"/>
    </row>
    <row r="16" spans="1:17">
      <c r="A16" s="8"/>
      <c r="B16" s="8"/>
      <c r="C16" s="8"/>
      <c r="D16" s="8"/>
      <c r="E16" s="8"/>
      <c r="F16" s="33">
        <f t="shared" si="0"/>
        <v>0</v>
      </c>
      <c r="G16" s="33"/>
      <c r="H16" s="33"/>
      <c r="I16" s="8"/>
    </row>
    <row r="17" spans="1:19">
      <c r="A17" s="8"/>
      <c r="B17" s="8"/>
      <c r="C17" s="8"/>
      <c r="D17" s="8"/>
      <c r="E17" s="8"/>
      <c r="F17" s="33">
        <f t="shared" si="0"/>
        <v>0</v>
      </c>
      <c r="G17" s="33"/>
      <c r="H17" s="33"/>
      <c r="I17" s="8"/>
    </row>
    <row r="18" spans="1:19">
      <c r="A18" s="8"/>
      <c r="B18" s="8"/>
      <c r="C18" s="8"/>
      <c r="D18" s="8"/>
      <c r="E18" s="8"/>
      <c r="F18" s="33">
        <f t="shared" si="0"/>
        <v>0</v>
      </c>
      <c r="G18" s="33"/>
      <c r="H18" s="33"/>
      <c r="I18" s="8"/>
    </row>
    <row r="19" spans="1:19">
      <c r="A19" s="8"/>
      <c r="B19" s="8"/>
      <c r="C19" s="8"/>
      <c r="D19" s="8"/>
      <c r="E19" s="8"/>
      <c r="F19" s="33">
        <f t="shared" si="0"/>
        <v>0</v>
      </c>
      <c r="G19" s="33"/>
      <c r="H19" s="33"/>
      <c r="I19" s="8"/>
    </row>
    <row r="20" spans="1:19">
      <c r="A20" s="8"/>
      <c r="B20" s="8"/>
      <c r="C20" s="8"/>
      <c r="D20" s="8"/>
      <c r="E20" s="8"/>
      <c r="F20" s="33">
        <f t="shared" si="0"/>
        <v>0</v>
      </c>
      <c r="G20" s="33"/>
      <c r="H20" s="33"/>
      <c r="I20" s="8"/>
    </row>
    <row r="21" spans="1:19">
      <c r="A21" s="134" t="s">
        <v>11</v>
      </c>
      <c r="B21" s="135"/>
      <c r="C21" s="136"/>
      <c r="D21" s="108"/>
      <c r="E21" s="8"/>
      <c r="F21" s="29">
        <f>SUM(F11:F19)</f>
        <v>0</v>
      </c>
      <c r="G21" s="29"/>
      <c r="H21" s="29"/>
      <c r="I21" s="8"/>
    </row>
    <row r="22" spans="1:19" ht="15.6">
      <c r="A22" s="26" t="s">
        <v>1</v>
      </c>
      <c r="E22" s="19"/>
      <c r="F22" s="20"/>
      <c r="G22" s="20"/>
      <c r="H22" s="20"/>
    </row>
    <row r="23" spans="1:19" ht="15.6">
      <c r="A23" s="35" t="s">
        <v>63</v>
      </c>
      <c r="B23" s="35"/>
      <c r="C23" s="35"/>
      <c r="D23" s="35"/>
      <c r="E23" s="19"/>
      <c r="F23" s="20"/>
      <c r="G23" s="20"/>
      <c r="H23" s="20"/>
    </row>
    <row r="24" spans="1:19">
      <c r="A24" s="11"/>
      <c r="E24" s="19"/>
      <c r="F24" s="20"/>
      <c r="G24" s="20"/>
      <c r="H24" s="20"/>
    </row>
    <row r="25" spans="1:19">
      <c r="A25" s="11"/>
      <c r="E25" s="19"/>
      <c r="F25" s="20"/>
      <c r="G25" s="20"/>
      <c r="H25" s="20"/>
    </row>
    <row r="26" spans="1:19">
      <c r="S26" s="55"/>
    </row>
    <row r="27" spans="1:19">
      <c r="A27" s="13"/>
      <c r="B27" s="22"/>
      <c r="C27" s="15"/>
      <c r="D27" s="15"/>
      <c r="S27" s="55"/>
    </row>
    <row r="28" spans="1:19">
      <c r="A28" s="110" t="s">
        <v>43</v>
      </c>
      <c r="B28" s="110"/>
      <c r="C28" s="15"/>
      <c r="I28" s="98" t="s">
        <v>2</v>
      </c>
      <c r="J28" s="98"/>
      <c r="K28" s="98"/>
    </row>
    <row r="32" spans="1:19">
      <c r="I32" s="49" t="s">
        <v>38</v>
      </c>
    </row>
    <row r="34" ht="18" customHeight="1"/>
  </sheetData>
  <mergeCells count="6">
    <mergeCell ref="A28:B28"/>
    <mergeCell ref="A1:I1"/>
    <mergeCell ref="H2:I2"/>
    <mergeCell ref="A3:I3"/>
    <mergeCell ref="A6:P6"/>
    <mergeCell ref="A21:C21"/>
  </mergeCells>
  <printOptions horizontalCentered="1"/>
  <pageMargins left="0.25" right="0.25" top="0.75" bottom="0.75" header="0.3" footer="0.3"/>
  <pageSetup paperSize="9" scale="93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Q31"/>
  <sheetViews>
    <sheetView view="pageBreakPreview" zoomScale="85" zoomScaleNormal="70" workbookViewId="0">
      <selection activeCell="P16" sqref="P16"/>
    </sheetView>
  </sheetViews>
  <sheetFormatPr defaultColWidth="9.109375" defaultRowHeight="13.8"/>
  <cols>
    <col min="1" max="1" width="3.88671875" style="61" customWidth="1"/>
    <col min="2" max="2" width="11.88671875" style="61" customWidth="1"/>
    <col min="3" max="3" width="7.5546875" style="61" customWidth="1"/>
    <col min="4" max="5" width="8.5546875" style="61" customWidth="1"/>
    <col min="6" max="6" width="9.5546875" style="61" customWidth="1"/>
    <col min="7" max="8" width="8.33203125" style="61" customWidth="1"/>
    <col min="9" max="9" width="9.44140625" style="61" customWidth="1"/>
    <col min="10" max="10" width="8.88671875" style="61" customWidth="1"/>
    <col min="11" max="11" width="8.5546875" style="61" customWidth="1"/>
    <col min="12" max="12" width="8.109375" style="61" customWidth="1"/>
    <col min="13" max="13" width="8.6640625" style="61" customWidth="1"/>
    <col min="14" max="14" width="8.33203125" style="61" customWidth="1"/>
    <col min="15" max="15" width="8.44140625" style="61" customWidth="1"/>
    <col min="16" max="16" width="9.109375" style="61"/>
    <col min="17" max="17" width="7.88671875" style="61" customWidth="1"/>
    <col min="18" max="16384" width="9.109375" style="61"/>
  </cols>
  <sheetData>
    <row r="1" spans="1:17">
      <c r="P1" s="5" t="s">
        <v>23</v>
      </c>
      <c r="Q1" s="5"/>
    </row>
    <row r="2" spans="1:17">
      <c r="A2" s="110" t="s">
        <v>97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7" ht="33.75" customHeight="1">
      <c r="A4" s="137" t="s">
        <v>102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7">
      <c r="A6" s="126" t="s">
        <v>10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1:17" ht="14.4">
      <c r="A7" s="60" t="s">
        <v>72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8"/>
    </row>
    <row r="8" spans="1:17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97" t="s">
        <v>70</v>
      </c>
    </row>
    <row r="9" spans="1:17" ht="132">
      <c r="A9" s="99" t="s">
        <v>8</v>
      </c>
      <c r="B9" s="99" t="s">
        <v>21</v>
      </c>
      <c r="C9" s="99" t="s">
        <v>20</v>
      </c>
      <c r="D9" s="99" t="s">
        <v>36</v>
      </c>
      <c r="E9" s="99" t="s">
        <v>64</v>
      </c>
      <c r="F9" s="81" t="s">
        <v>79</v>
      </c>
      <c r="G9" s="99" t="s">
        <v>58</v>
      </c>
      <c r="H9" s="99" t="s">
        <v>82</v>
      </c>
      <c r="I9" s="81" t="s">
        <v>90</v>
      </c>
      <c r="J9" s="99" t="s">
        <v>87</v>
      </c>
      <c r="K9" s="99" t="s">
        <v>83</v>
      </c>
      <c r="L9" s="99" t="s">
        <v>109</v>
      </c>
      <c r="M9" s="99" t="s">
        <v>84</v>
      </c>
      <c r="N9" s="99" t="s">
        <v>91</v>
      </c>
      <c r="O9" s="99" t="s">
        <v>27</v>
      </c>
      <c r="P9" s="99" t="s">
        <v>85</v>
      </c>
      <c r="Q9" s="99" t="s">
        <v>68</v>
      </c>
    </row>
    <row r="10" spans="1:17" s="37" customFormat="1" ht="14.4">
      <c r="A10" s="38">
        <v>1</v>
      </c>
      <c r="B10" s="38">
        <v>2</v>
      </c>
      <c r="C10" s="38">
        <v>3</v>
      </c>
      <c r="D10" s="50">
        <v>4</v>
      </c>
      <c r="E10" s="38">
        <v>5</v>
      </c>
      <c r="F10" s="50">
        <v>5</v>
      </c>
      <c r="G10" s="50">
        <v>6</v>
      </c>
      <c r="H10" s="50">
        <v>7</v>
      </c>
      <c r="I10" s="50">
        <v>8</v>
      </c>
      <c r="J10" s="50">
        <v>9</v>
      </c>
      <c r="K10" s="50">
        <v>10</v>
      </c>
      <c r="L10" s="50">
        <v>11</v>
      </c>
      <c r="M10" s="50">
        <v>12</v>
      </c>
      <c r="N10" s="50">
        <v>13</v>
      </c>
      <c r="O10" s="50">
        <v>14</v>
      </c>
      <c r="P10" s="50">
        <v>15</v>
      </c>
      <c r="Q10" s="50">
        <v>16</v>
      </c>
    </row>
    <row r="11" spans="1:17">
      <c r="A11" s="96">
        <v>1</v>
      </c>
      <c r="B11" s="77"/>
      <c r="C11" s="74"/>
      <c r="D11" s="74"/>
      <c r="E11" s="74"/>
      <c r="F11" s="70"/>
      <c r="G11" s="70"/>
      <c r="H11" s="70">
        <f>(G11+F11)*4</f>
        <v>0</v>
      </c>
      <c r="I11" s="73"/>
      <c r="J11" s="73">
        <f>(G11+I11)*8</f>
        <v>0</v>
      </c>
      <c r="K11" s="73">
        <f>H11+J11</f>
        <v>0</v>
      </c>
      <c r="L11" s="73">
        <f>K11*15%</f>
        <v>0</v>
      </c>
      <c r="M11" s="73">
        <f>K11*8%</f>
        <v>0</v>
      </c>
      <c r="N11" s="36">
        <f>IF(ROUND((K11-(G11*12))*12%,0)&lt;42000,42000,ROUND((K11-(G11*12))*12%,0))</f>
        <v>42000</v>
      </c>
      <c r="O11" s="73"/>
      <c r="P11" s="73">
        <f>K11+L11+M11+N11+O11</f>
        <v>42000</v>
      </c>
      <c r="Q11" s="31"/>
    </row>
    <row r="12" spans="1:17">
      <c r="A12" s="96">
        <v>2</v>
      </c>
      <c r="B12" s="77"/>
      <c r="C12" s="74"/>
      <c r="D12" s="74"/>
      <c r="E12" s="74"/>
      <c r="F12" s="70"/>
      <c r="G12" s="70"/>
      <c r="H12" s="70">
        <f t="shared" ref="H12:H15" si="0">(G12+F12)*4</f>
        <v>0</v>
      </c>
      <c r="I12" s="73"/>
      <c r="J12" s="73">
        <f t="shared" ref="J12:J15" si="1">(G12+I12)*8</f>
        <v>0</v>
      </c>
      <c r="K12" s="73">
        <f t="shared" ref="K12:K15" si="2">H12+J12</f>
        <v>0</v>
      </c>
      <c r="L12" s="73">
        <f t="shared" ref="L12:L15" si="3">K12*15%</f>
        <v>0</v>
      </c>
      <c r="M12" s="73">
        <f t="shared" ref="M12:M15" si="4">K12*8%</f>
        <v>0</v>
      </c>
      <c r="N12" s="36">
        <f t="shared" ref="N12:N14" si="5">IF(ROUND((K12-(G12*12))*12%,0)&lt;42000,42000,ROUND((K12-(G12*12))*12%,0))</f>
        <v>42000</v>
      </c>
      <c r="O12" s="73"/>
      <c r="P12" s="73">
        <f t="shared" ref="P12:P15" si="6">K12+L12+M12+N12+O12</f>
        <v>42000</v>
      </c>
      <c r="Q12" s="31"/>
    </row>
    <row r="13" spans="1:17">
      <c r="A13" s="96">
        <v>3</v>
      </c>
      <c r="B13" s="77"/>
      <c r="C13" s="74"/>
      <c r="D13" s="74"/>
      <c r="E13" s="74"/>
      <c r="F13" s="70"/>
      <c r="G13" s="70"/>
      <c r="H13" s="70">
        <f t="shared" si="0"/>
        <v>0</v>
      </c>
      <c r="I13" s="73"/>
      <c r="J13" s="73">
        <f t="shared" si="1"/>
        <v>0</v>
      </c>
      <c r="K13" s="73">
        <f t="shared" si="2"/>
        <v>0</v>
      </c>
      <c r="L13" s="73">
        <f t="shared" si="3"/>
        <v>0</v>
      </c>
      <c r="M13" s="73">
        <f t="shared" si="4"/>
        <v>0</v>
      </c>
      <c r="N13" s="36">
        <f t="shared" si="5"/>
        <v>42000</v>
      </c>
      <c r="O13" s="73"/>
      <c r="P13" s="73">
        <f t="shared" si="6"/>
        <v>42000</v>
      </c>
      <c r="Q13" s="31"/>
    </row>
    <row r="14" spans="1:17">
      <c r="A14" s="96">
        <v>4</v>
      </c>
      <c r="B14" s="77"/>
      <c r="C14" s="74"/>
      <c r="D14" s="74"/>
      <c r="E14" s="74"/>
      <c r="F14" s="70"/>
      <c r="G14" s="70"/>
      <c r="H14" s="70">
        <f t="shared" si="0"/>
        <v>0</v>
      </c>
      <c r="I14" s="73"/>
      <c r="J14" s="73">
        <f t="shared" si="1"/>
        <v>0</v>
      </c>
      <c r="K14" s="73">
        <f t="shared" si="2"/>
        <v>0</v>
      </c>
      <c r="L14" s="73">
        <f t="shared" si="3"/>
        <v>0</v>
      </c>
      <c r="M14" s="73">
        <f t="shared" si="4"/>
        <v>0</v>
      </c>
      <c r="N14" s="36">
        <f t="shared" si="5"/>
        <v>42000</v>
      </c>
      <c r="O14" s="73"/>
      <c r="P14" s="73">
        <f t="shared" si="6"/>
        <v>42000</v>
      </c>
      <c r="Q14" s="31"/>
    </row>
    <row r="15" spans="1:17">
      <c r="A15" s="96">
        <v>5</v>
      </c>
      <c r="B15" s="77"/>
      <c r="C15" s="74"/>
      <c r="D15" s="74"/>
      <c r="E15" s="74"/>
      <c r="F15" s="70"/>
      <c r="G15" s="70"/>
      <c r="H15" s="70">
        <f t="shared" si="0"/>
        <v>0</v>
      </c>
      <c r="I15" s="73"/>
      <c r="J15" s="73">
        <f t="shared" si="1"/>
        <v>0</v>
      </c>
      <c r="K15" s="73">
        <f t="shared" si="2"/>
        <v>0</v>
      </c>
      <c r="L15" s="73">
        <f t="shared" si="3"/>
        <v>0</v>
      </c>
      <c r="M15" s="73">
        <f t="shared" si="4"/>
        <v>0</v>
      </c>
      <c r="N15" s="36">
        <f>IF(ROUND((K15-(G15*12))*12%,0)&lt;42000,42000,ROUND((K15-(G15*12))*12%,0))</f>
        <v>42000</v>
      </c>
      <c r="O15" s="73"/>
      <c r="P15" s="73">
        <f t="shared" si="6"/>
        <v>42000</v>
      </c>
      <c r="Q15" s="31"/>
    </row>
    <row r="16" spans="1:17">
      <c r="A16" s="96">
        <v>6</v>
      </c>
      <c r="B16" s="77"/>
      <c r="C16" s="74"/>
      <c r="D16" s="74"/>
      <c r="E16" s="74"/>
      <c r="F16" s="70"/>
      <c r="G16" s="70"/>
      <c r="H16" s="74"/>
      <c r="I16" s="75"/>
      <c r="J16" s="75"/>
      <c r="K16" s="75"/>
      <c r="L16" s="75"/>
      <c r="M16" s="75"/>
      <c r="N16" s="32"/>
      <c r="O16" s="75"/>
      <c r="P16" s="75"/>
      <c r="Q16" s="31"/>
    </row>
    <row r="17" spans="1:17" s="95" customFormat="1" ht="15" customHeight="1">
      <c r="A17" s="129" t="s">
        <v>25</v>
      </c>
      <c r="B17" s="130"/>
      <c r="C17" s="130"/>
      <c r="D17" s="130"/>
      <c r="E17" s="130"/>
      <c r="F17" s="130"/>
      <c r="G17" s="130"/>
      <c r="H17" s="130"/>
      <c r="I17" s="131"/>
      <c r="J17" s="8"/>
      <c r="K17" s="29">
        <f>SUM(K11:K15)</f>
        <v>0</v>
      </c>
      <c r="L17" s="29"/>
      <c r="M17" s="29"/>
      <c r="N17" s="103"/>
      <c r="O17" s="8"/>
      <c r="P17" s="30">
        <f>SUM(P11:P15)</f>
        <v>210000</v>
      </c>
    </row>
    <row r="18" spans="1:17" s="95" customFormat="1" ht="15" customHeight="1">
      <c r="A18" s="52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27" t="s">
        <v>92</v>
      </c>
      <c r="L18" s="128"/>
      <c r="M18" s="128"/>
      <c r="N18" s="128"/>
      <c r="O18" s="8"/>
      <c r="P18" s="75">
        <f>K17*15%</f>
        <v>0</v>
      </c>
    </row>
    <row r="19" spans="1:17" s="95" customFormat="1" ht="15" customHeight="1">
      <c r="A19" s="83" t="s">
        <v>80</v>
      </c>
      <c r="B19" s="82" t="s">
        <v>81</v>
      </c>
      <c r="C19" s="51"/>
      <c r="D19" s="3"/>
      <c r="E19" s="3"/>
      <c r="F19" s="4"/>
      <c r="G19" s="4"/>
      <c r="H19" s="4"/>
      <c r="I19" s="4"/>
      <c r="J19" s="4"/>
      <c r="K19" s="127" t="s">
        <v>28</v>
      </c>
      <c r="L19" s="128"/>
      <c r="M19" s="128"/>
      <c r="N19" s="128"/>
      <c r="O19" s="8"/>
      <c r="P19" s="29">
        <f>SUM(P17:P18)</f>
        <v>210000</v>
      </c>
    </row>
    <row r="20" spans="1:17" s="95" customFormat="1" ht="15" customHeight="1">
      <c r="A20" s="24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41"/>
      <c r="N20" s="41"/>
      <c r="O20" s="41"/>
      <c r="P20" s="41"/>
      <c r="Q20" s="102"/>
    </row>
    <row r="21" spans="1:17" s="95" customFormat="1" ht="15" customHeight="1">
      <c r="A21" s="24"/>
      <c r="B21" s="3"/>
      <c r="C21" s="3"/>
      <c r="D21" s="3"/>
      <c r="E21" s="3"/>
      <c r="F21" s="3"/>
      <c r="G21" s="3"/>
      <c r="H21" s="4"/>
      <c r="I21" s="4"/>
      <c r="J21" s="4"/>
      <c r="K21" s="4"/>
      <c r="L21" s="4"/>
      <c r="M21" s="41"/>
      <c r="N21" s="41"/>
      <c r="O21" s="41"/>
      <c r="P21" s="41"/>
      <c r="Q21" s="102"/>
    </row>
    <row r="22" spans="1:17" s="95" customFormat="1" ht="15" customHeight="1">
      <c r="A22" s="24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41"/>
      <c r="N22" s="41"/>
      <c r="O22" s="41"/>
      <c r="P22" s="41"/>
      <c r="Q22" s="102"/>
    </row>
    <row r="23" spans="1:17" ht="15.75" customHeight="1">
      <c r="A23" s="95"/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M23" s="95"/>
      <c r="N23" s="95"/>
      <c r="O23" s="95"/>
      <c r="P23" s="95"/>
      <c r="Q23" s="27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8" t="s">
        <v>9</v>
      </c>
    </row>
    <row r="27" spans="1:17">
      <c r="A27" s="11"/>
      <c r="B27" s="11"/>
      <c r="C27" s="11"/>
      <c r="D27" s="11"/>
      <c r="E27" s="11"/>
      <c r="F27" s="11"/>
      <c r="G27" s="95"/>
      <c r="H27" s="95"/>
      <c r="I27" s="95"/>
      <c r="J27" s="95"/>
      <c r="K27" s="95"/>
      <c r="L27" s="95"/>
      <c r="M27" s="95"/>
      <c r="N27" s="95"/>
      <c r="O27" s="98"/>
      <c r="P27" s="95"/>
    </row>
    <row r="28" spans="1:17">
      <c r="A28" s="11"/>
      <c r="B28" s="11"/>
      <c r="C28" s="11"/>
      <c r="D28" s="11"/>
      <c r="E28" s="11"/>
      <c r="F28" s="95"/>
      <c r="G28" s="95"/>
      <c r="H28" s="95"/>
      <c r="I28" s="95"/>
      <c r="J28" s="95"/>
      <c r="K28" s="95"/>
      <c r="L28" s="95"/>
      <c r="M28" s="95" t="s">
        <v>7</v>
      </c>
      <c r="N28" s="95"/>
      <c r="O28" s="95"/>
      <c r="P28" s="95"/>
    </row>
    <row r="29" spans="1:17">
      <c r="A29" s="95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8"/>
      <c r="O29" s="95"/>
      <c r="P29" s="95"/>
    </row>
    <row r="31" spans="1:17">
      <c r="Q31" s="49" t="s">
        <v>77</v>
      </c>
    </row>
  </sheetData>
  <mergeCells count="6">
    <mergeCell ref="K19:N19"/>
    <mergeCell ref="A2:Q2"/>
    <mergeCell ref="A4:Q4"/>
    <mergeCell ref="A6:Q6"/>
    <mergeCell ref="A17:I17"/>
    <mergeCell ref="K18:N18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Q29"/>
  <sheetViews>
    <sheetView view="pageBreakPreview" zoomScale="85" zoomScaleNormal="70" workbookViewId="0">
      <selection activeCell="P19" sqref="P19"/>
    </sheetView>
  </sheetViews>
  <sheetFormatPr defaultColWidth="9.109375" defaultRowHeight="13.8"/>
  <cols>
    <col min="1" max="1" width="3.88671875" style="95" customWidth="1"/>
    <col min="2" max="2" width="11.88671875" style="95" customWidth="1"/>
    <col min="3" max="3" width="7.5546875" style="95" customWidth="1"/>
    <col min="4" max="5" width="8.5546875" style="95" customWidth="1"/>
    <col min="6" max="6" width="9.5546875" style="95" customWidth="1"/>
    <col min="7" max="7" width="8.33203125" style="95" customWidth="1"/>
    <col min="8" max="8" width="7.6640625" style="95" customWidth="1"/>
    <col min="9" max="9" width="9.44140625" style="95" customWidth="1"/>
    <col min="10" max="10" width="8.88671875" style="95" customWidth="1"/>
    <col min="11" max="11" width="8.5546875" style="95" customWidth="1"/>
    <col min="12" max="12" width="8.109375" style="95" customWidth="1"/>
    <col min="13" max="13" width="8.6640625" style="95" customWidth="1"/>
    <col min="14" max="14" width="8.33203125" style="95" customWidth="1"/>
    <col min="15" max="15" width="8.44140625" style="95" customWidth="1"/>
    <col min="16" max="16" width="9.109375" style="95"/>
    <col min="17" max="17" width="9.6640625" style="95" customWidth="1"/>
    <col min="18" max="16384" width="9.109375" style="95"/>
  </cols>
  <sheetData>
    <row r="1" spans="1:17">
      <c r="P1" s="5" t="s">
        <v>23</v>
      </c>
      <c r="Q1" s="5"/>
    </row>
    <row r="2" spans="1:17">
      <c r="A2" s="110" t="s">
        <v>98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>
      <c r="A3" s="92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1:17" ht="33.75" customHeight="1">
      <c r="A4" s="137" t="s">
        <v>103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17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7">
      <c r="A6" s="126" t="s">
        <v>10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7" spans="1:17" ht="14.4">
      <c r="A7" s="94" t="s">
        <v>72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8"/>
    </row>
    <row r="8" spans="1:17"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97" t="s">
        <v>70</v>
      </c>
    </row>
    <row r="9" spans="1:17" ht="132">
      <c r="A9" s="99" t="s">
        <v>8</v>
      </c>
      <c r="B9" s="99" t="s">
        <v>21</v>
      </c>
      <c r="C9" s="99" t="s">
        <v>20</v>
      </c>
      <c r="D9" s="99" t="s">
        <v>36</v>
      </c>
      <c r="E9" s="99" t="s">
        <v>64</v>
      </c>
      <c r="F9" s="81" t="s">
        <v>79</v>
      </c>
      <c r="G9" s="99" t="s">
        <v>58</v>
      </c>
      <c r="H9" s="99" t="s">
        <v>86</v>
      </c>
      <c r="I9" s="100" t="s">
        <v>88</v>
      </c>
      <c r="J9" s="99" t="s">
        <v>89</v>
      </c>
      <c r="K9" s="99" t="s">
        <v>83</v>
      </c>
      <c r="L9" s="99" t="s">
        <v>109</v>
      </c>
      <c r="M9" s="99" t="s">
        <v>84</v>
      </c>
      <c r="N9" s="99" t="s">
        <v>95</v>
      </c>
      <c r="O9" s="99" t="s">
        <v>27</v>
      </c>
      <c r="P9" s="99" t="s">
        <v>99</v>
      </c>
      <c r="Q9" s="99" t="s">
        <v>68</v>
      </c>
    </row>
    <row r="10" spans="1:17" s="37" customFormat="1" ht="14.4">
      <c r="A10" s="38">
        <v>1</v>
      </c>
      <c r="B10" s="38">
        <v>2</v>
      </c>
      <c r="C10" s="38">
        <v>3</v>
      </c>
      <c r="D10" s="50">
        <v>4</v>
      </c>
      <c r="E10" s="38">
        <v>5</v>
      </c>
      <c r="F10" s="50">
        <v>5</v>
      </c>
      <c r="G10" s="50">
        <v>6</v>
      </c>
      <c r="H10" s="50">
        <v>7</v>
      </c>
      <c r="I10" s="50">
        <v>8</v>
      </c>
      <c r="J10" s="50">
        <v>9</v>
      </c>
      <c r="K10" s="50">
        <v>10</v>
      </c>
      <c r="L10" s="50">
        <v>11</v>
      </c>
      <c r="M10" s="50">
        <v>12</v>
      </c>
      <c r="N10" s="50">
        <v>13</v>
      </c>
      <c r="O10" s="50">
        <v>14</v>
      </c>
      <c r="P10" s="50">
        <v>15</v>
      </c>
      <c r="Q10" s="50">
        <v>16</v>
      </c>
    </row>
    <row r="11" spans="1:17">
      <c r="A11" s="96">
        <v>1</v>
      </c>
      <c r="B11" s="77"/>
      <c r="C11" s="74"/>
      <c r="D11" s="74"/>
      <c r="E11" s="74"/>
      <c r="F11" s="70"/>
      <c r="G11" s="70"/>
      <c r="H11" s="70">
        <f>(G11+F11)*10</f>
        <v>0</v>
      </c>
      <c r="I11" s="73"/>
      <c r="J11" s="73">
        <f>(G11+I11)*2</f>
        <v>0</v>
      </c>
      <c r="K11" s="73">
        <f>H11+J11</f>
        <v>0</v>
      </c>
      <c r="L11" s="73">
        <f>K11*15%</f>
        <v>0</v>
      </c>
      <c r="M11" s="73">
        <f>K11*8%</f>
        <v>0</v>
      </c>
      <c r="N11" s="36">
        <f>IF(ROUND((K11-(G11*12))*12%,0)&lt;42000,42000,ROUND((K11-(G11*12))*12%,0))</f>
        <v>42000</v>
      </c>
      <c r="O11" s="73"/>
      <c r="P11" s="73">
        <f>K11+L11+M11+N11+O11</f>
        <v>42000</v>
      </c>
      <c r="Q11" s="31"/>
    </row>
    <row r="12" spans="1:17">
      <c r="A12" s="96">
        <v>2</v>
      </c>
      <c r="B12" s="77"/>
      <c r="C12" s="74"/>
      <c r="D12" s="74"/>
      <c r="E12" s="74"/>
      <c r="F12" s="70"/>
      <c r="G12" s="70"/>
      <c r="H12" s="70">
        <f t="shared" ref="H12:H15" si="0">(G12+F12)*10</f>
        <v>0</v>
      </c>
      <c r="I12" s="73"/>
      <c r="J12" s="73">
        <f t="shared" ref="J12:J15" si="1">(G12+I12)*2</f>
        <v>0</v>
      </c>
      <c r="K12" s="73">
        <f t="shared" ref="K12:K15" si="2">H12+J12</f>
        <v>0</v>
      </c>
      <c r="L12" s="73">
        <f t="shared" ref="L12:L15" si="3">K12*15%</f>
        <v>0</v>
      </c>
      <c r="M12" s="73">
        <f t="shared" ref="M12:M15" si="4">K12*8%</f>
        <v>0</v>
      </c>
      <c r="N12" s="36">
        <f t="shared" ref="N12:N15" si="5">IF(ROUND((K12-(G12*12))*12%,0)&lt;42000,42000,ROUND((K12-(G12*12))*12%,0))</f>
        <v>42000</v>
      </c>
      <c r="O12" s="73"/>
      <c r="P12" s="73">
        <f t="shared" ref="P12:P15" si="6">K12+L12+M12+N12+O12</f>
        <v>42000</v>
      </c>
      <c r="Q12" s="31"/>
    </row>
    <row r="13" spans="1:17">
      <c r="A13" s="96">
        <v>3</v>
      </c>
      <c r="B13" s="77"/>
      <c r="C13" s="74"/>
      <c r="D13" s="74"/>
      <c r="E13" s="74"/>
      <c r="F13" s="70"/>
      <c r="G13" s="70"/>
      <c r="H13" s="70">
        <f t="shared" si="0"/>
        <v>0</v>
      </c>
      <c r="I13" s="73"/>
      <c r="J13" s="73">
        <f t="shared" si="1"/>
        <v>0</v>
      </c>
      <c r="K13" s="73">
        <f t="shared" si="2"/>
        <v>0</v>
      </c>
      <c r="L13" s="73">
        <f t="shared" si="3"/>
        <v>0</v>
      </c>
      <c r="M13" s="73">
        <f t="shared" si="4"/>
        <v>0</v>
      </c>
      <c r="N13" s="36">
        <f t="shared" si="5"/>
        <v>42000</v>
      </c>
      <c r="O13" s="73"/>
      <c r="P13" s="73">
        <f t="shared" si="6"/>
        <v>42000</v>
      </c>
      <c r="Q13" s="31"/>
    </row>
    <row r="14" spans="1:17">
      <c r="A14" s="96">
        <v>4</v>
      </c>
      <c r="B14" s="77"/>
      <c r="C14" s="74"/>
      <c r="D14" s="74"/>
      <c r="E14" s="74"/>
      <c r="F14" s="70"/>
      <c r="G14" s="70"/>
      <c r="H14" s="70">
        <f t="shared" si="0"/>
        <v>0</v>
      </c>
      <c r="I14" s="73"/>
      <c r="J14" s="73">
        <f t="shared" si="1"/>
        <v>0</v>
      </c>
      <c r="K14" s="73">
        <f t="shared" si="2"/>
        <v>0</v>
      </c>
      <c r="L14" s="73">
        <f t="shared" si="3"/>
        <v>0</v>
      </c>
      <c r="M14" s="73">
        <f t="shared" si="4"/>
        <v>0</v>
      </c>
      <c r="N14" s="36">
        <f t="shared" si="5"/>
        <v>42000</v>
      </c>
      <c r="O14" s="73"/>
      <c r="P14" s="73">
        <f t="shared" si="6"/>
        <v>42000</v>
      </c>
      <c r="Q14" s="31"/>
    </row>
    <row r="15" spans="1:17">
      <c r="A15" s="96">
        <v>5</v>
      </c>
      <c r="B15" s="77"/>
      <c r="C15" s="74"/>
      <c r="D15" s="74"/>
      <c r="E15" s="74"/>
      <c r="F15" s="70"/>
      <c r="G15" s="70"/>
      <c r="H15" s="70">
        <f t="shared" si="0"/>
        <v>0</v>
      </c>
      <c r="I15" s="73"/>
      <c r="J15" s="73">
        <f t="shared" si="1"/>
        <v>0</v>
      </c>
      <c r="K15" s="73">
        <f t="shared" si="2"/>
        <v>0</v>
      </c>
      <c r="L15" s="73">
        <f t="shared" si="3"/>
        <v>0</v>
      </c>
      <c r="M15" s="73">
        <f t="shared" si="4"/>
        <v>0</v>
      </c>
      <c r="N15" s="36">
        <f t="shared" si="5"/>
        <v>42000</v>
      </c>
      <c r="O15" s="73"/>
      <c r="P15" s="73">
        <f t="shared" si="6"/>
        <v>42000</v>
      </c>
      <c r="Q15" s="31"/>
    </row>
    <row r="16" spans="1:17">
      <c r="A16" s="96">
        <v>6</v>
      </c>
      <c r="B16" s="77"/>
      <c r="C16" s="74"/>
      <c r="D16" s="74"/>
      <c r="E16" s="74"/>
      <c r="F16" s="70"/>
      <c r="G16" s="70"/>
      <c r="H16" s="74"/>
      <c r="I16" s="75"/>
      <c r="J16" s="75"/>
      <c r="K16" s="75"/>
      <c r="L16" s="75"/>
      <c r="M16" s="75"/>
      <c r="N16" s="32"/>
      <c r="O16" s="75"/>
      <c r="P16" s="75"/>
      <c r="Q16" s="31"/>
    </row>
    <row r="17" spans="1:17" ht="15" customHeight="1">
      <c r="A17" s="129" t="s">
        <v>25</v>
      </c>
      <c r="B17" s="130"/>
      <c r="C17" s="130"/>
      <c r="D17" s="130"/>
      <c r="E17" s="130"/>
      <c r="F17" s="130"/>
      <c r="G17" s="130"/>
      <c r="H17" s="130"/>
      <c r="I17" s="131"/>
      <c r="J17" s="8"/>
      <c r="K17" s="29">
        <f>SUM(K11:K15)</f>
        <v>0</v>
      </c>
      <c r="L17" s="29"/>
      <c r="M17" s="29"/>
      <c r="N17" s="103"/>
      <c r="O17" s="8"/>
      <c r="P17" s="30">
        <f>SUM(P11:P15)</f>
        <v>210000</v>
      </c>
    </row>
    <row r="18" spans="1:17" ht="15" customHeight="1">
      <c r="A18" s="52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27" t="s">
        <v>92</v>
      </c>
      <c r="L18" s="128"/>
      <c r="M18" s="128"/>
      <c r="N18" s="128"/>
      <c r="O18" s="8"/>
      <c r="P18" s="75">
        <f>K17*15%</f>
        <v>0</v>
      </c>
    </row>
    <row r="19" spans="1:17" ht="15" customHeight="1">
      <c r="A19" s="83" t="s">
        <v>80</v>
      </c>
      <c r="B19" s="82" t="s">
        <v>81</v>
      </c>
      <c r="C19" s="51"/>
      <c r="D19" s="3"/>
      <c r="E19" s="3"/>
      <c r="F19" s="4"/>
      <c r="G19" s="4"/>
      <c r="H19" s="4"/>
      <c r="I19" s="4"/>
      <c r="J19" s="4"/>
      <c r="K19" s="127" t="s">
        <v>28</v>
      </c>
      <c r="L19" s="128"/>
      <c r="M19" s="128"/>
      <c r="N19" s="128"/>
      <c r="O19" s="8"/>
      <c r="P19" s="29">
        <f>SUM(P17:P18)</f>
        <v>210000</v>
      </c>
    </row>
    <row r="20" spans="1:17" ht="15.75" customHeight="1"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Q20" s="27"/>
    </row>
    <row r="21" spans="1:17" ht="15.75" customHeight="1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customHeight="1">
      <c r="M22" s="4"/>
      <c r="N22" s="4"/>
      <c r="O22" s="4"/>
      <c r="P22" s="4"/>
      <c r="Q22" s="4"/>
    </row>
    <row r="23" spans="1:17">
      <c r="A23" s="5" t="s">
        <v>6</v>
      </c>
      <c r="B23" s="11"/>
      <c r="C23" s="11"/>
      <c r="D23" s="11"/>
      <c r="E23" s="11"/>
      <c r="F23" s="11"/>
    </row>
    <row r="24" spans="1:17">
      <c r="A24" s="11"/>
      <c r="B24" s="11"/>
      <c r="C24" s="11"/>
      <c r="D24" s="11"/>
      <c r="E24" s="11"/>
      <c r="F24" s="11"/>
      <c r="O24" s="98"/>
    </row>
    <row r="25" spans="1:17">
      <c r="A25" s="11"/>
      <c r="B25" s="11"/>
      <c r="C25" s="11"/>
      <c r="D25" s="11"/>
      <c r="E25" s="11"/>
      <c r="M25" s="95" t="s">
        <v>7</v>
      </c>
    </row>
    <row r="26" spans="1:17">
      <c r="N26" s="98"/>
    </row>
    <row r="29" spans="1:17">
      <c r="P29" s="138" t="s">
        <v>108</v>
      </c>
      <c r="Q29" s="138"/>
    </row>
  </sheetData>
  <mergeCells count="7">
    <mergeCell ref="P29:Q29"/>
    <mergeCell ref="A17:I17"/>
    <mergeCell ref="K18:N18"/>
    <mergeCell ref="K19:N19"/>
    <mergeCell ref="A2:Q2"/>
    <mergeCell ref="A4:Q4"/>
    <mergeCell ref="A6:Q6"/>
  </mergeCells>
  <pageMargins left="0.65" right="0.55000000000000004" top="0.75" bottom="0.75" header="0.55000000000000004" footer="0.5"/>
  <pageSetup paperSize="9" scale="88" orientation="landscape" r:id="rId1"/>
  <headerFooter alignWithMargins="0"/>
  <rowBreaks count="1" manualBreakCount="1">
    <brk id="29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M31"/>
  <sheetViews>
    <sheetView tabSelected="1" view="pageBreakPreview" zoomScale="85" zoomScaleNormal="70" workbookViewId="0">
      <selection activeCell="M19" sqref="M19"/>
    </sheetView>
  </sheetViews>
  <sheetFormatPr defaultColWidth="9.109375" defaultRowHeight="13.8"/>
  <cols>
    <col min="1" max="1" width="5" style="61" customWidth="1"/>
    <col min="2" max="2" width="14.33203125" style="61" customWidth="1"/>
    <col min="3" max="3" width="11.44140625" style="61" customWidth="1"/>
    <col min="4" max="4" width="19.88671875" style="61" customWidth="1"/>
    <col min="5" max="5" width="12.109375" style="61" customWidth="1"/>
    <col min="6" max="6" width="13" style="61" customWidth="1"/>
    <col min="7" max="7" width="8.33203125" style="61" customWidth="1"/>
    <col min="8" max="8" width="15.44140625" style="61" customWidth="1"/>
    <col min="9" max="9" width="10.44140625" style="61" customWidth="1"/>
    <col min="10" max="10" width="16.109375" style="61" customWidth="1"/>
    <col min="11" max="11" width="8.5546875" style="61" customWidth="1"/>
    <col min="12" max="12" width="8.109375" style="61" customWidth="1"/>
    <col min="13" max="13" width="8.6640625" style="61" customWidth="1"/>
    <col min="14" max="16384" width="9.109375" style="61"/>
  </cols>
  <sheetData>
    <row r="1" spans="1:13">
      <c r="K1" s="5" t="s">
        <v>23</v>
      </c>
      <c r="L1" s="5"/>
    </row>
    <row r="2" spans="1:13">
      <c r="A2" s="110" t="s">
        <v>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ht="33.75" customHeight="1">
      <c r="A4" s="139" t="s">
        <v>73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>
      <c r="A6" s="126" t="s">
        <v>10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</row>
    <row r="7" spans="1:13" ht="14.4">
      <c r="A7" s="60" t="s">
        <v>74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>
      <c r="A8" s="140" t="s">
        <v>65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3" ht="78" customHeight="1">
      <c r="A9" s="63" t="s">
        <v>8</v>
      </c>
      <c r="B9" s="63" t="s">
        <v>21</v>
      </c>
      <c r="C9" s="63" t="s">
        <v>20</v>
      </c>
      <c r="D9" s="63" t="s">
        <v>75</v>
      </c>
      <c r="E9" s="63" t="s">
        <v>36</v>
      </c>
      <c r="F9" s="63" t="s">
        <v>54</v>
      </c>
      <c r="G9" s="63" t="s">
        <v>55</v>
      </c>
      <c r="H9" s="63" t="s">
        <v>56</v>
      </c>
      <c r="I9" s="63" t="s">
        <v>76</v>
      </c>
      <c r="J9" s="63" t="s">
        <v>15</v>
      </c>
      <c r="K9" s="44"/>
      <c r="L9" s="40"/>
      <c r="M9" s="40"/>
    </row>
    <row r="10" spans="1:13">
      <c r="A10" s="67">
        <v>1</v>
      </c>
      <c r="B10" s="67">
        <v>2</v>
      </c>
      <c r="C10" s="67">
        <v>3</v>
      </c>
      <c r="D10" s="7">
        <v>4</v>
      </c>
      <c r="E10" s="67">
        <v>5</v>
      </c>
      <c r="F10" s="7">
        <v>6</v>
      </c>
      <c r="G10" s="7">
        <v>7</v>
      </c>
      <c r="H10" s="7">
        <v>8</v>
      </c>
      <c r="I10" s="7">
        <v>9</v>
      </c>
      <c r="J10" s="58">
        <v>10</v>
      </c>
      <c r="K10" s="43"/>
      <c r="L10" s="41"/>
      <c r="M10" s="41"/>
    </row>
    <row r="11" spans="1:13">
      <c r="A11" s="67">
        <v>1</v>
      </c>
      <c r="B11" s="77"/>
      <c r="C11" s="74"/>
      <c r="D11" s="74"/>
      <c r="E11" s="74"/>
      <c r="F11" s="31"/>
      <c r="G11" s="74"/>
      <c r="H11" s="74"/>
      <c r="I11" s="70"/>
      <c r="J11" s="73"/>
      <c r="K11" s="78"/>
      <c r="L11" s="79"/>
      <c r="M11" s="79"/>
    </row>
    <row r="12" spans="1:13">
      <c r="A12" s="67">
        <v>2</v>
      </c>
      <c r="B12" s="77"/>
      <c r="C12" s="74"/>
      <c r="D12" s="74"/>
      <c r="E12" s="74"/>
      <c r="F12" s="31"/>
      <c r="G12" s="74"/>
      <c r="H12" s="74"/>
      <c r="I12" s="70"/>
      <c r="J12" s="73"/>
      <c r="K12" s="78"/>
      <c r="L12" s="79"/>
      <c r="M12" s="79"/>
    </row>
    <row r="13" spans="1:13">
      <c r="A13" s="67">
        <v>3</v>
      </c>
      <c r="B13" s="77"/>
      <c r="C13" s="74"/>
      <c r="D13" s="74"/>
      <c r="E13" s="74"/>
      <c r="F13" s="31"/>
      <c r="G13" s="74"/>
      <c r="H13" s="74"/>
      <c r="I13" s="70"/>
      <c r="J13" s="73"/>
      <c r="K13" s="78"/>
      <c r="L13" s="79"/>
      <c r="M13" s="79"/>
    </row>
    <row r="14" spans="1:13">
      <c r="A14" s="67">
        <v>4</v>
      </c>
      <c r="B14" s="77"/>
      <c r="C14" s="74"/>
      <c r="D14" s="74"/>
      <c r="E14" s="74"/>
      <c r="F14" s="31"/>
      <c r="G14" s="74"/>
      <c r="H14" s="74"/>
      <c r="I14" s="70"/>
      <c r="J14" s="73"/>
      <c r="K14" s="78"/>
      <c r="L14" s="79"/>
      <c r="M14" s="79"/>
    </row>
    <row r="15" spans="1:13">
      <c r="A15" s="67">
        <v>5</v>
      </c>
      <c r="B15" s="77"/>
      <c r="C15" s="74"/>
      <c r="D15" s="74"/>
      <c r="E15" s="74"/>
      <c r="F15" s="31"/>
      <c r="G15" s="74"/>
      <c r="H15" s="74"/>
      <c r="I15" s="70"/>
      <c r="J15" s="73"/>
      <c r="K15" s="78"/>
      <c r="L15" s="79"/>
      <c r="M15" s="79"/>
    </row>
    <row r="16" spans="1:13">
      <c r="A16" s="67">
        <v>6</v>
      </c>
      <c r="B16" s="77"/>
      <c r="C16" s="74"/>
      <c r="D16" s="74"/>
      <c r="E16" s="74"/>
      <c r="F16" s="31"/>
      <c r="G16" s="74"/>
      <c r="H16" s="74"/>
      <c r="I16" s="70"/>
      <c r="J16" s="73"/>
      <c r="K16" s="78"/>
      <c r="L16" s="79"/>
      <c r="M16" s="79"/>
    </row>
    <row r="17" spans="1:13" ht="15" customHeight="1">
      <c r="A17" s="45" t="s">
        <v>25</v>
      </c>
      <c r="B17" s="46"/>
      <c r="C17" s="46"/>
      <c r="D17" s="46"/>
      <c r="E17" s="46"/>
      <c r="F17" s="46"/>
      <c r="G17" s="46"/>
      <c r="H17" s="46"/>
      <c r="I17" s="47"/>
      <c r="J17" s="67"/>
      <c r="K17" s="41"/>
      <c r="L17" s="42"/>
      <c r="M17" s="42"/>
    </row>
    <row r="18" spans="1:13" ht="15" customHeight="1">
      <c r="A18" s="11"/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8"/>
    </row>
    <row r="19" spans="1:13" ht="15" customHeight="1">
      <c r="A19" s="24" t="s">
        <v>57</v>
      </c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1" t="s">
        <v>113</v>
      </c>
    </row>
    <row r="20" spans="1:13" ht="15.75" customHeight="1">
      <c r="B20" s="3"/>
      <c r="C20" s="3"/>
      <c r="D20" s="3"/>
      <c r="E20" s="3"/>
      <c r="F20" s="3"/>
      <c r="G20" s="4"/>
      <c r="H20" s="4"/>
      <c r="I20" s="4"/>
      <c r="J20" s="4"/>
      <c r="K20" s="4"/>
      <c r="L20" s="4"/>
      <c r="M20" s="9"/>
    </row>
    <row r="21" spans="1:13" ht="15.75" customHeight="1">
      <c r="A21" s="3"/>
      <c r="B21" s="3"/>
      <c r="C21" s="3"/>
      <c r="D21" s="3"/>
      <c r="E21" s="3"/>
      <c r="F21" s="3"/>
      <c r="G21" s="4"/>
      <c r="H21" s="4"/>
      <c r="I21" s="4"/>
      <c r="J21" s="4"/>
      <c r="K21" s="4"/>
      <c r="L21" s="4"/>
      <c r="M21" s="4"/>
    </row>
    <row r="22" spans="1:13" ht="15.75" customHeight="1">
      <c r="M22" s="4"/>
    </row>
    <row r="23" spans="1:13">
      <c r="A23" s="5" t="s">
        <v>6</v>
      </c>
      <c r="B23" s="11"/>
      <c r="C23" s="11"/>
      <c r="D23" s="11"/>
      <c r="E23" s="11"/>
      <c r="F23" s="11"/>
    </row>
    <row r="24" spans="1:13">
      <c r="A24" s="11"/>
      <c r="B24" s="11"/>
      <c r="C24" s="11"/>
      <c r="D24" s="11"/>
      <c r="E24" s="11"/>
      <c r="F24" s="11"/>
      <c r="K24" s="68"/>
      <c r="L24" s="68" t="s">
        <v>9</v>
      </c>
    </row>
    <row r="25" spans="1:13">
      <c r="A25" s="11"/>
      <c r="B25" s="11"/>
      <c r="C25" s="11"/>
      <c r="D25" s="11"/>
      <c r="E25" s="11"/>
      <c r="M25" s="61" t="s">
        <v>7</v>
      </c>
    </row>
    <row r="31" spans="1:13">
      <c r="L31" s="69" t="s">
        <v>112</v>
      </c>
    </row>
  </sheetData>
  <mergeCells count="4">
    <mergeCell ref="A2:M2"/>
    <mergeCell ref="A4:M4"/>
    <mergeCell ref="A6:M6"/>
    <mergeCell ref="A8:M8"/>
  </mergeCells>
  <pageMargins left="0.65" right="0.55000000000000004" top="0.75" bottom="0.75" header="0.55000000000000004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Form II</vt:lpstr>
      <vt:lpstr>Appendix I (A)</vt:lpstr>
      <vt:lpstr>Appendix I (B)</vt:lpstr>
      <vt:lpstr>Appendix-II</vt:lpstr>
      <vt:lpstr>Appendix III (A)</vt:lpstr>
      <vt:lpstr>Appendix III (B)</vt:lpstr>
      <vt:lpstr>Appendix IV A (i)</vt:lpstr>
      <vt:lpstr>Appendix IV A (ii)</vt:lpstr>
      <vt:lpstr>Appendix IV B</vt:lpstr>
      <vt:lpstr>'Appendix I (A)'!Print_Area</vt:lpstr>
      <vt:lpstr>'Appendix I (B)'!Print_Area</vt:lpstr>
      <vt:lpstr>'Appendix III (A)'!Print_Area</vt:lpstr>
      <vt:lpstr>'Appendix III (B)'!Print_Area</vt:lpstr>
      <vt:lpstr>'Appendix IV A (i)'!Print_Area</vt:lpstr>
      <vt:lpstr>'Appendix IV A (ii)'!Print_Area</vt:lpstr>
      <vt:lpstr>'Appendix IV B'!Print_Area</vt:lpstr>
      <vt:lpstr>'Appendix-II'!Print_Area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Siyon</cp:lastModifiedBy>
  <cp:lastPrinted>2019-02-25T06:51:02Z</cp:lastPrinted>
  <dcterms:created xsi:type="dcterms:W3CDTF">2008-07-31T21:44:49Z</dcterms:created>
  <dcterms:modified xsi:type="dcterms:W3CDTF">2019-02-27T08:19:53Z</dcterms:modified>
</cp:coreProperties>
</file>